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AD\Desktop\Essential Medicine , Surgical Disposable items responsive detail 20092026\Essential Medicine Items\"/>
    </mc:Choice>
  </mc:AlternateContent>
  <bookViews>
    <workbookView xWindow="0" yWindow="0" windowWidth="16380" windowHeight="8190" tabRatio="500"/>
  </bookViews>
  <sheets>
    <sheet name="MEDICINE QUOTED RESPONSIVE" sheetId="1" r:id="rId1"/>
    <sheet name="Non Quoted" sheetId="2" state="hidden" r:id="rId2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Y4" i="2" l="1"/>
  <c r="X4" i="2"/>
  <c r="U409" i="1" l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4" i="1"/>
  <c r="U363" i="1"/>
  <c r="U362" i="1"/>
  <c r="U361" i="1"/>
  <c r="U360" i="1"/>
  <c r="U359" i="1"/>
  <c r="U358" i="1"/>
  <c r="U357" i="1"/>
  <c r="U356" i="1"/>
  <c r="U355" i="1"/>
  <c r="U354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W231" i="1" l="1"/>
  <c r="Y49" i="1"/>
  <c r="V61" i="1"/>
  <c r="V283" i="1"/>
  <c r="W279" i="1"/>
  <c r="W28" i="1"/>
  <c r="W306" i="1"/>
  <c r="W404" i="1"/>
  <c r="X408" i="1"/>
  <c r="Y28" i="1"/>
  <c r="V24" i="1"/>
  <c r="W80" i="1"/>
  <c r="W77" i="1"/>
  <c r="W217" i="1"/>
  <c r="Y283" i="1"/>
  <c r="Y306" i="1"/>
  <c r="Y308" i="1"/>
  <c r="Y312" i="1"/>
  <c r="Y367" i="1"/>
  <c r="Y75" i="1"/>
  <c r="V233" i="1"/>
  <c r="V256" i="1"/>
  <c r="Y276" i="1"/>
  <c r="Y295" i="1"/>
  <c r="V59" i="1"/>
  <c r="Y87" i="1"/>
  <c r="Y164" i="1"/>
  <c r="X28" i="1"/>
  <c r="X43" i="1"/>
  <c r="W55" i="1"/>
  <c r="W59" i="1"/>
  <c r="Y185" i="1"/>
  <c r="Y193" i="1"/>
  <c r="Y213" i="1"/>
  <c r="Y229" i="1"/>
  <c r="X306" i="1"/>
  <c r="V314" i="1"/>
  <c r="V346" i="1"/>
  <c r="V355" i="1"/>
  <c r="X367" i="1"/>
  <c r="Y77" i="1"/>
  <c r="V80" i="1"/>
  <c r="Y174" i="1"/>
  <c r="V229" i="1"/>
  <c r="W364" i="1"/>
  <c r="Y20" i="1"/>
  <c r="Y95" i="1"/>
  <c r="X131" i="1"/>
  <c r="Y361" i="1"/>
  <c r="X5" i="1"/>
  <c r="W17" i="1"/>
  <c r="V20" i="1"/>
  <c r="Y24" i="1"/>
  <c r="W36" i="1"/>
  <c r="V72" i="1"/>
  <c r="V120" i="1"/>
  <c r="Y127" i="1"/>
  <c r="V166" i="1"/>
  <c r="V174" i="1"/>
  <c r="W205" i="1"/>
  <c r="V213" i="1"/>
  <c r="Y217" i="1"/>
  <c r="V221" i="1"/>
  <c r="W229" i="1"/>
  <c r="Y236" i="1"/>
  <c r="Y241" i="1"/>
  <c r="Y249" i="1"/>
  <c r="X259" i="1"/>
  <c r="Y274" i="1"/>
  <c r="W291" i="1"/>
  <c r="V295" i="1"/>
  <c r="X310" i="1"/>
  <c r="W323" i="1"/>
  <c r="X338" i="1"/>
  <c r="X346" i="1"/>
  <c r="V359" i="1"/>
  <c r="V364" i="1"/>
  <c r="V404" i="1"/>
  <c r="Y9" i="1"/>
  <c r="V36" i="1"/>
  <c r="V45" i="1"/>
  <c r="Y61" i="1"/>
  <c r="W63" i="1"/>
  <c r="Y68" i="1"/>
  <c r="W72" i="1"/>
  <c r="W104" i="1"/>
  <c r="Y109" i="1"/>
  <c r="Y129" i="1"/>
  <c r="Y145" i="1"/>
  <c r="V201" i="1"/>
  <c r="V217" i="1"/>
  <c r="Y224" i="1"/>
  <c r="X233" i="1"/>
  <c r="X256" i="1"/>
  <c r="V274" i="1"/>
  <c r="W295" i="1"/>
  <c r="Y299" i="1"/>
  <c r="V306" i="1"/>
  <c r="Y316" i="1"/>
  <c r="W359" i="1"/>
  <c r="V7" i="1"/>
  <c r="W22" i="1"/>
  <c r="Y30" i="1"/>
  <c r="V51" i="1"/>
  <c r="W162" i="1"/>
  <c r="Y357" i="1"/>
  <c r="Y374" i="1"/>
  <c r="W9" i="1"/>
  <c r="V15" i="1"/>
  <c r="W20" i="1"/>
  <c r="X22" i="1"/>
  <c r="X24" i="1"/>
  <c r="Y36" i="1"/>
  <c r="V43" i="1"/>
  <c r="Y45" i="1"/>
  <c r="W51" i="1"/>
  <c r="Y53" i="1"/>
  <c r="X59" i="1"/>
  <c r="X63" i="1"/>
  <c r="V68" i="1"/>
  <c r="X72" i="1"/>
  <c r="X104" i="1"/>
  <c r="W109" i="1"/>
  <c r="W120" i="1"/>
  <c r="W127" i="1"/>
  <c r="W129" i="1"/>
  <c r="V131" i="1"/>
  <c r="Y131" i="1"/>
  <c r="V145" i="1"/>
  <c r="V153" i="1"/>
  <c r="W174" i="1"/>
  <c r="W193" i="1"/>
  <c r="V209" i="1"/>
  <c r="W213" i="1"/>
  <c r="X217" i="1"/>
  <c r="Y221" i="1"/>
  <c r="X229" i="1"/>
  <c r="Y233" i="1"/>
  <c r="X249" i="1"/>
  <c r="Y256" i="1"/>
  <c r="Y259" i="1"/>
  <c r="Y270" i="1"/>
  <c r="W274" i="1"/>
  <c r="V276" i="1"/>
  <c r="Y279" i="1"/>
  <c r="W283" i="1"/>
  <c r="V299" i="1"/>
  <c r="V310" i="1"/>
  <c r="W314" i="1"/>
  <c r="V323" i="1"/>
  <c r="V338" i="1"/>
  <c r="W355" i="1"/>
  <c r="X359" i="1"/>
  <c r="X404" i="1"/>
  <c r="V408" i="1"/>
  <c r="V193" i="1"/>
  <c r="V5" i="1"/>
  <c r="Y5" i="1"/>
  <c r="X15" i="1"/>
  <c r="Y17" i="1"/>
  <c r="X20" i="1"/>
  <c r="W24" i="1"/>
  <c r="V28" i="1"/>
  <c r="W43" i="1"/>
  <c r="X51" i="1"/>
  <c r="X55" i="1"/>
  <c r="V63" i="1"/>
  <c r="W68" i="1"/>
  <c r="V77" i="1"/>
  <c r="X80" i="1"/>
  <c r="X120" i="1"/>
  <c r="X129" i="1"/>
  <c r="W145" i="1"/>
  <c r="V162" i="1"/>
  <c r="V185" i="1"/>
  <c r="X193" i="1"/>
  <c r="Y201" i="1"/>
  <c r="X205" i="1"/>
  <c r="X213" i="1"/>
  <c r="X236" i="1"/>
  <c r="X274" i="1"/>
  <c r="V279" i="1"/>
  <c r="W299" i="1"/>
  <c r="Y303" i="1"/>
  <c r="W310" i="1"/>
  <c r="X314" i="1"/>
  <c r="W338" i="1"/>
  <c r="W346" i="1"/>
  <c r="X355" i="1"/>
  <c r="W408" i="1"/>
  <c r="V9" i="1"/>
  <c r="W26" i="1"/>
  <c r="V109" i="1"/>
  <c r="Y114" i="1"/>
  <c r="V129" i="1"/>
  <c r="X145" i="1"/>
  <c r="Y153" i="1"/>
  <c r="W166" i="1"/>
  <c r="Y198" i="1"/>
  <c r="Y209" i="1"/>
  <c r="V249" i="1"/>
  <c r="V291" i="1"/>
  <c r="W66" i="1"/>
  <c r="V66" i="1"/>
  <c r="W83" i="1"/>
  <c r="V83" i="1"/>
  <c r="W91" i="1"/>
  <c r="V91" i="1"/>
  <c r="W99" i="1"/>
  <c r="V99" i="1"/>
  <c r="W176" i="1"/>
  <c r="V176" i="1"/>
  <c r="Y176" i="1"/>
  <c r="X176" i="1"/>
  <c r="W178" i="1"/>
  <c r="V178" i="1"/>
  <c r="W281" i="1"/>
  <c r="V281" i="1"/>
  <c r="Y281" i="1"/>
  <c r="X281" i="1"/>
  <c r="X340" i="1"/>
  <c r="W340" i="1"/>
  <c r="Y340" i="1"/>
  <c r="V340" i="1"/>
  <c r="W343" i="1"/>
  <c r="V343" i="1"/>
  <c r="X392" i="1"/>
  <c r="W392" i="1"/>
  <c r="W5" i="1"/>
  <c r="W7" i="1"/>
  <c r="X9" i="1"/>
  <c r="Y15" i="1"/>
  <c r="Y22" i="1"/>
  <c r="V26" i="1"/>
  <c r="X36" i="1"/>
  <c r="X49" i="1"/>
  <c r="W49" i="1"/>
  <c r="X53" i="1"/>
  <c r="W53" i="1"/>
  <c r="V55" i="1"/>
  <c r="X66" i="1"/>
  <c r="X77" i="1"/>
  <c r="X83" i="1"/>
  <c r="X91" i="1"/>
  <c r="X99" i="1"/>
  <c r="X109" i="1"/>
  <c r="X114" i="1"/>
  <c r="W114" i="1"/>
  <c r="Y158" i="1"/>
  <c r="X215" i="1"/>
  <c r="W215" i="1"/>
  <c r="Y215" i="1"/>
  <c r="V215" i="1"/>
  <c r="X270" i="1"/>
  <c r="W297" i="1"/>
  <c r="V297" i="1"/>
  <c r="Y297" i="1"/>
  <c r="X297" i="1"/>
  <c r="X350" i="1"/>
  <c r="W350" i="1"/>
  <c r="W285" i="1"/>
  <c r="V285" i="1"/>
  <c r="Y285" i="1"/>
  <c r="X285" i="1"/>
  <c r="W327" i="1"/>
  <c r="V327" i="1"/>
  <c r="V392" i="1"/>
  <c r="X406" i="1"/>
  <c r="W406" i="1"/>
  <c r="Y406" i="1"/>
  <c r="V406" i="1"/>
  <c r="V17" i="1"/>
  <c r="X7" i="1"/>
  <c r="X26" i="1"/>
  <c r="W30" i="1"/>
  <c r="V30" i="1"/>
  <c r="V49" i="1"/>
  <c r="V53" i="1"/>
  <c r="Y66" i="1"/>
  <c r="W75" i="1"/>
  <c r="V75" i="1"/>
  <c r="Y83" i="1"/>
  <c r="W87" i="1"/>
  <c r="V87" i="1"/>
  <c r="Y91" i="1"/>
  <c r="W95" i="1"/>
  <c r="V95" i="1"/>
  <c r="Y99" i="1"/>
  <c r="V114" i="1"/>
  <c r="Y178" i="1"/>
  <c r="W196" i="1"/>
  <c r="V196" i="1"/>
  <c r="Y196" i="1"/>
  <c r="X196" i="1"/>
  <c r="W198" i="1"/>
  <c r="V198" i="1"/>
  <c r="Y7" i="1"/>
  <c r="W15" i="1"/>
  <c r="X17" i="1"/>
  <c r="V22" i="1"/>
  <c r="Y26" i="1"/>
  <c r="X30" i="1"/>
  <c r="X45" i="1"/>
  <c r="W45" i="1"/>
  <c r="X61" i="1"/>
  <c r="W61" i="1"/>
  <c r="X68" i="1"/>
  <c r="X75" i="1"/>
  <c r="X87" i="1"/>
  <c r="X95" i="1"/>
  <c r="V104" i="1"/>
  <c r="W158" i="1"/>
  <c r="V158" i="1"/>
  <c r="X239" i="1"/>
  <c r="W239" i="1"/>
  <c r="Y239" i="1"/>
  <c r="V239" i="1"/>
  <c r="V241" i="1"/>
  <c r="X241" i="1"/>
  <c r="W241" i="1"/>
  <c r="W246" i="1"/>
  <c r="V246" i="1"/>
  <c r="W265" i="1"/>
  <c r="V265" i="1"/>
  <c r="W301" i="1"/>
  <c r="V301" i="1"/>
  <c r="Y301" i="1"/>
  <c r="X301" i="1"/>
  <c r="W303" i="1"/>
  <c r="V303" i="1"/>
  <c r="V350" i="1"/>
  <c r="X370" i="1"/>
  <c r="W370" i="1"/>
  <c r="Y370" i="1"/>
  <c r="V370" i="1"/>
  <c r="Y138" i="1"/>
  <c r="X138" i="1"/>
  <c r="W140" i="1"/>
  <c r="V140" i="1"/>
  <c r="X147" i="1"/>
  <c r="W147" i="1"/>
  <c r="X219" i="1"/>
  <c r="W219" i="1"/>
  <c r="W244" i="1"/>
  <c r="V244" i="1"/>
  <c r="Y246" i="1"/>
  <c r="W263" i="1"/>
  <c r="V263" i="1"/>
  <c r="Y265" i="1"/>
  <c r="V267" i="1"/>
  <c r="X288" i="1"/>
  <c r="W288" i="1"/>
  <c r="Y327" i="1"/>
  <c r="W333" i="1"/>
  <c r="V333" i="1"/>
  <c r="Y343" i="1"/>
  <c r="W383" i="1"/>
  <c r="V383" i="1"/>
  <c r="W399" i="1"/>
  <c r="V399" i="1"/>
  <c r="Y43" i="1"/>
  <c r="Y51" i="1"/>
  <c r="Y55" i="1"/>
  <c r="Y59" i="1"/>
  <c r="Y63" i="1"/>
  <c r="Y72" i="1"/>
  <c r="Y80" i="1"/>
  <c r="Y104" i="1"/>
  <c r="Y120" i="1"/>
  <c r="V127" i="1"/>
  <c r="V138" i="1"/>
  <c r="X140" i="1"/>
  <c r="V147" i="1"/>
  <c r="W153" i="1"/>
  <c r="Y162" i="1"/>
  <c r="W164" i="1"/>
  <c r="V164" i="1"/>
  <c r="Y166" i="1"/>
  <c r="W185" i="1"/>
  <c r="W201" i="1"/>
  <c r="W209" i="1"/>
  <c r="V219" i="1"/>
  <c r="W221" i="1"/>
  <c r="W224" i="1"/>
  <c r="V224" i="1"/>
  <c r="X244" i="1"/>
  <c r="X263" i="1"/>
  <c r="V288" i="1"/>
  <c r="Y291" i="1"/>
  <c r="X308" i="1"/>
  <c r="W308" i="1"/>
  <c r="X312" i="1"/>
  <c r="W312" i="1"/>
  <c r="X316" i="1"/>
  <c r="W316" i="1"/>
  <c r="X333" i="1"/>
  <c r="X357" i="1"/>
  <c r="W357" i="1"/>
  <c r="X361" i="1"/>
  <c r="W361" i="1"/>
  <c r="X374" i="1"/>
  <c r="W374" i="1"/>
  <c r="X383" i="1"/>
  <c r="X399" i="1"/>
  <c r="X127" i="1"/>
  <c r="W131" i="1"/>
  <c r="W138" i="1"/>
  <c r="Y140" i="1"/>
  <c r="Y147" i="1"/>
  <c r="X153" i="1"/>
  <c r="X164" i="1"/>
  <c r="X185" i="1"/>
  <c r="X201" i="1"/>
  <c r="Y205" i="1"/>
  <c r="V205" i="1"/>
  <c r="X209" i="1"/>
  <c r="Y219" i="1"/>
  <c r="X221" i="1"/>
  <c r="X224" i="1"/>
  <c r="W233" i="1"/>
  <c r="W236" i="1"/>
  <c r="V236" i="1"/>
  <c r="Y244" i="1"/>
  <c r="W249" i="1"/>
  <c r="W256" i="1"/>
  <c r="W259" i="1"/>
  <c r="V259" i="1"/>
  <c r="Y263" i="1"/>
  <c r="W270" i="1"/>
  <c r="V270" i="1"/>
  <c r="X276" i="1"/>
  <c r="W276" i="1"/>
  <c r="Y288" i="1"/>
  <c r="V308" i="1"/>
  <c r="V312" i="1"/>
  <c r="V316" i="1"/>
  <c r="Y323" i="1"/>
  <c r="Y333" i="1"/>
  <c r="V357" i="1"/>
  <c r="V361" i="1"/>
  <c r="Y364" i="1"/>
  <c r="W367" i="1"/>
  <c r="V367" i="1"/>
  <c r="V374" i="1"/>
  <c r="Y383" i="1"/>
  <c r="Y399" i="1"/>
  <c r="X158" i="1"/>
  <c r="X162" i="1"/>
  <c r="X166" i="1"/>
  <c r="X174" i="1"/>
  <c r="X178" i="1"/>
  <c r="X198" i="1"/>
  <c r="X246" i="1"/>
  <c r="X265" i="1"/>
  <c r="X279" i="1"/>
  <c r="X283" i="1"/>
  <c r="X291" i="1"/>
  <c r="X295" i="1"/>
  <c r="X299" i="1"/>
  <c r="X303" i="1"/>
  <c r="Y310" i="1"/>
  <c r="Y314" i="1"/>
  <c r="X323" i="1"/>
  <c r="X327" i="1"/>
  <c r="Y338" i="1"/>
  <c r="X343" i="1"/>
  <c r="Y346" i="1"/>
  <c r="Y350" i="1"/>
  <c r="Y355" i="1"/>
  <c r="Y359" i="1"/>
  <c r="X364" i="1"/>
  <c r="Y392" i="1"/>
  <c r="Y404" i="1"/>
  <c r="Y408" i="1"/>
</calcChain>
</file>

<file path=xl/sharedStrings.xml><?xml version="1.0" encoding="utf-8"?>
<sst xmlns="http://schemas.openxmlformats.org/spreadsheetml/2006/main" count="2289" uniqueCount="646">
  <si>
    <t xml:space="preserve">FINANCIAL EVALUATION REPORT FOR THE TENDER OF MEDICINE / DRUG ITEMS (LOCAL MANUFACTURERS) </t>
  </si>
  <si>
    <t>Financial Evaluation Criteria FOR DRUGS/MEDICINES  FOR LOCAL MANUFACTURERS</t>
  </si>
  <si>
    <t xml:space="preserve">Sr. No </t>
  </si>
  <si>
    <t>Dosage Form</t>
  </si>
  <si>
    <t xml:space="preserve">Name of Medicine and Firms </t>
  </si>
  <si>
    <t xml:space="preserve">Brand Name / Conuntry of Origin </t>
  </si>
  <si>
    <t>Manufacturer</t>
  </si>
  <si>
    <t>Firm</t>
  </si>
  <si>
    <t xml:space="preserve">Offered Specifications </t>
  </si>
  <si>
    <t>Offered Pack Size</t>
  </si>
  <si>
    <t>Quoted Pack Size</t>
  </si>
  <si>
    <t xml:space="preserve">Technical Status </t>
  </si>
  <si>
    <t>Quntity</t>
  </si>
  <si>
    <t>A.K Enterprises</t>
  </si>
  <si>
    <t>Ali Traders</t>
  </si>
  <si>
    <t>Bukhari Medical Supplies</t>
  </si>
  <si>
    <t>Impressive Biotechnical &amp; Pharmaceuticals</t>
  </si>
  <si>
    <t>Rehman Trading Company</t>
  </si>
  <si>
    <t>S.A Knitwear</t>
  </si>
  <si>
    <t>Smakz Enterprises</t>
  </si>
  <si>
    <t>Surgi Vision</t>
  </si>
  <si>
    <t>Yasir Distribution</t>
  </si>
  <si>
    <t>Total Cost</t>
  </si>
  <si>
    <t>Lowest Firm</t>
  </si>
  <si>
    <t>Lowest Firms Details</t>
  </si>
  <si>
    <t>1st Low</t>
  </si>
  <si>
    <t>2nd Low</t>
  </si>
  <si>
    <t>3rd Low</t>
  </si>
  <si>
    <t>Injection</t>
  </si>
  <si>
    <t>Bupivacaine</t>
  </si>
  <si>
    <t>Pivacain</t>
  </si>
  <si>
    <t>Bajwa Pharmaceuticals (Pvt) Ltd</t>
  </si>
  <si>
    <t>0.5% (5 mg/ml)</t>
  </si>
  <si>
    <t>10 ml vial/ampoule × 1</t>
  </si>
  <si>
    <t>Responsive</t>
  </si>
  <si>
    <t>Sensocain Inj</t>
  </si>
  <si>
    <t>Brookes</t>
  </si>
  <si>
    <t>Yasir Distibution</t>
  </si>
  <si>
    <t xml:space="preserve">Injection </t>
  </si>
  <si>
    <t>Bupivacaine (Heavy/Hyperbaric)</t>
  </si>
  <si>
    <t>Ensocain Spinal 0.75% Inj</t>
  </si>
  <si>
    <t>15 mg/2 ml</t>
  </si>
  <si>
    <t>2 ml ampoule × 5</t>
  </si>
  <si>
    <t>Pivacain-SP Heavy</t>
  </si>
  <si>
    <t>Ondansetron</t>
  </si>
  <si>
    <t>Ontik</t>
  </si>
  <si>
    <t>Zafa</t>
  </si>
  <si>
    <t>Smakz Enterptises</t>
  </si>
  <si>
    <t>8 mg/4 ml (2 mg/ml)</t>
  </si>
  <si>
    <t>4 ml ampoule × 1</t>
  </si>
  <si>
    <t>Duset 8mg Inj</t>
  </si>
  <si>
    <t>Synchro</t>
  </si>
  <si>
    <t>Ondasave</t>
  </si>
  <si>
    <t>Medisave Pharmaceuticals (Pvt) Ltd</t>
  </si>
  <si>
    <t>Clotron Inj</t>
  </si>
  <si>
    <t>Espoir Pharmaceuticals Karachi</t>
  </si>
  <si>
    <t>MONDES IV 8mg/4ml Injection</t>
  </si>
  <si>
    <t>MTI Medical (Pvt) Ltd</t>
  </si>
  <si>
    <t>Tablet</t>
  </si>
  <si>
    <t>Levosulpiride</t>
  </si>
  <si>
    <t>Levopraid 25 mg</t>
  </si>
  <si>
    <t>Pacific</t>
  </si>
  <si>
    <t>25 mg</t>
  </si>
  <si>
    <t>20 tablets</t>
  </si>
  <si>
    <t>Lusell</t>
  </si>
  <si>
    <t>Friends Pharma (Pvt) Ltd</t>
  </si>
  <si>
    <t>Duset 8mg Tab</t>
  </si>
  <si>
    <t>8 mg</t>
  </si>
  <si>
    <t>10 tablets</t>
  </si>
  <si>
    <t>Dysit 8mg Tab</t>
  </si>
  <si>
    <t>Wimits Pharmaceuticals Pvt Ltd</t>
  </si>
  <si>
    <t>Vaginal Tablet</t>
  </si>
  <si>
    <t>Clotrimazole</t>
  </si>
  <si>
    <t>Gynosporin</t>
  </si>
  <si>
    <t>Nabi Qasim Industries</t>
  </si>
  <si>
    <t>500 mg</t>
  </si>
  <si>
    <t>1 tablet</t>
  </si>
  <si>
    <t>Gytrim</t>
  </si>
  <si>
    <t>Terbinafine</t>
  </si>
  <si>
    <t>Terbisan Forte Tablets 250mg</t>
  </si>
  <si>
    <t>Shandong Boyuan Pharmaceutical, China</t>
  </si>
  <si>
    <t>250 mg</t>
  </si>
  <si>
    <t>10s</t>
  </si>
  <si>
    <t>14 tablets</t>
  </si>
  <si>
    <t>Terbfaas 250mg Tab</t>
  </si>
  <si>
    <t>FAAS</t>
  </si>
  <si>
    <t>Voriconazole</t>
  </si>
  <si>
    <t>Vecot</t>
  </si>
  <si>
    <t>200 mg</t>
  </si>
  <si>
    <t>1 vial × 1</t>
  </si>
  <si>
    <t>NORIC 200mg Injection</t>
  </si>
  <si>
    <t>Flurbiprofen</t>
  </si>
  <si>
    <t>Taprofen 100mg Tab</t>
  </si>
  <si>
    <t>JAWA</t>
  </si>
  <si>
    <t>100 mg</t>
  </si>
  <si>
    <t>Froben</t>
  </si>
  <si>
    <t>Abbott Labs Pak Ltd</t>
  </si>
  <si>
    <t>Ibuprofen</t>
  </si>
  <si>
    <t>Ambrofen 200mg Blister Tab</t>
  </si>
  <si>
    <t>100 tablets</t>
  </si>
  <si>
    <t>Brufen</t>
  </si>
  <si>
    <t>Syrup</t>
  </si>
  <si>
    <t>Synofen 90ml Syp</t>
  </si>
  <si>
    <t>100 mg/5 ml</t>
  </si>
  <si>
    <t>120 ml bottle</t>
  </si>
  <si>
    <t>Xiben Suspension 90 ml</t>
  </si>
  <si>
    <t>Provyl 100mg/5ml</t>
  </si>
  <si>
    <t>Dr Raza Pharma Peshawar</t>
  </si>
  <si>
    <t>PRUFIE 100mg/5ml Suspension</t>
  </si>
  <si>
    <t>Keaprofen</t>
  </si>
  <si>
    <t>A.H Pharma</t>
  </si>
  <si>
    <t>90ml</t>
  </si>
  <si>
    <t>Ketorolac Tromethamine</t>
  </si>
  <si>
    <t>Syntor 30mg Inj</t>
  </si>
  <si>
    <t>30 mg/ml</t>
  </si>
  <si>
    <t>1 ml ampoule × 5</t>
  </si>
  <si>
    <t>Keto-Baj</t>
  </si>
  <si>
    <t>Ketosave</t>
  </si>
  <si>
    <t>Ketropak Inj</t>
  </si>
  <si>
    <t>Zetrolac</t>
  </si>
  <si>
    <t>KINLAC 30mg/1ml Injection</t>
  </si>
  <si>
    <t>TOLKIT 30mg/ml Injection</t>
  </si>
  <si>
    <t>Akhai Healthcare</t>
  </si>
  <si>
    <t>Nimesulide</t>
  </si>
  <si>
    <t>Nise Tab. 100 mg</t>
  </si>
  <si>
    <t>PharmEvo</t>
  </si>
  <si>
    <t>Frendcogen</t>
  </si>
  <si>
    <t>Paracetamol</t>
  </si>
  <si>
    <t>Taramol Tablets</t>
  </si>
  <si>
    <t>Trison Research Laboratories (Pvt) Ltd.</t>
  </si>
  <si>
    <t xml:space="preserve">Paracetamol </t>
  </si>
  <si>
    <t>200 tablets</t>
  </si>
  <si>
    <t>Fevamol Tab</t>
  </si>
  <si>
    <t>Monopodol</t>
  </si>
  <si>
    <t>Paradol</t>
  </si>
  <si>
    <t>Pacipar Suspension 120 mg/5 ml</t>
  </si>
  <si>
    <t>120 mg/5 ml</t>
  </si>
  <si>
    <t>safimol-6 Plus</t>
  </si>
  <si>
    <t>250 mg/5 ml</t>
  </si>
  <si>
    <t>60 ml bottle</t>
  </si>
  <si>
    <t>Mylenol Suspension 250/5</t>
  </si>
  <si>
    <t>Inhalation Anaesthetic</t>
  </si>
  <si>
    <t>Isoflurane</t>
  </si>
  <si>
    <t>Aislar</t>
  </si>
  <si>
    <t>Highsea Pharmaceutical</t>
  </si>
  <si>
    <t>100ml USP Specification</t>
  </si>
  <si>
    <t>100 ml bottle</t>
  </si>
  <si>
    <t>RESTANE</t>
  </si>
  <si>
    <t>Allied Distributors</t>
  </si>
  <si>
    <t>Propofol</t>
  </si>
  <si>
    <t>BioFol</t>
  </si>
  <si>
    <t>Xian Libans/Mehran China</t>
  </si>
  <si>
    <t>10 mg/ml (10 ml vial)</t>
  </si>
  <si>
    <t>10 ml vial × 5</t>
  </si>
  <si>
    <t>Proanes MCT LCT</t>
  </si>
  <si>
    <t>Searle</t>
  </si>
  <si>
    <t>POFOL</t>
  </si>
  <si>
    <t>DIPROFOL</t>
  </si>
  <si>
    <t>M/s Joint Stock Ukraine</t>
  </si>
  <si>
    <t>Aluminium Hydroxide + Magnesium Hydroxide Antacid</t>
  </si>
  <si>
    <t>Lemagel</t>
  </si>
  <si>
    <t>Leama Chemi</t>
  </si>
  <si>
    <t>Al(OH)₃ 250 mg + Mg(OH)₂ 250 mg/5 ml</t>
  </si>
  <si>
    <t>Dijex MP</t>
  </si>
  <si>
    <t>Albendazole</t>
  </si>
  <si>
    <t>Janzole 200mg Tab</t>
  </si>
  <si>
    <t>2 tablets</t>
  </si>
  <si>
    <t>Friebendazole</t>
  </si>
  <si>
    <t>Glimepiride</t>
  </si>
  <si>
    <t>Detove 2mg Tab</t>
  </si>
  <si>
    <t>2 mg</t>
  </si>
  <si>
    <t>30 tablets</t>
  </si>
  <si>
    <t>Difree</t>
  </si>
  <si>
    <t>Evopride</t>
  </si>
  <si>
    <t>Detove 4mg Tab</t>
  </si>
  <si>
    <t>4 mg</t>
  </si>
  <si>
    <t>Metformin + Sitagliptin</t>
  </si>
  <si>
    <t>Tagtin Plus 50mg + 1000mg</t>
  </si>
  <si>
    <t>1000 mg + 50 mg</t>
  </si>
  <si>
    <t>Sitacor Plus</t>
  </si>
  <si>
    <t>Sitasun-M</t>
  </si>
  <si>
    <t>Inosita Plus</t>
  </si>
  <si>
    <t>28 tablets</t>
  </si>
  <si>
    <t>500 mg + 50 mg</t>
  </si>
  <si>
    <t>Metformin</t>
  </si>
  <si>
    <t>Glumet Tab</t>
  </si>
  <si>
    <t>50 tablets</t>
  </si>
  <si>
    <t>Lisformin 500mg Tab</t>
  </si>
  <si>
    <t>Titlis Pharma</t>
  </si>
  <si>
    <t>Amoxicillin + Clavulanic Acid</t>
  </si>
  <si>
    <t>Zamoclave</t>
  </si>
  <si>
    <t>1.2 g IV</t>
  </si>
  <si>
    <t>6 vial × 1</t>
  </si>
  <si>
    <t>Stamentin</t>
  </si>
  <si>
    <t>Srallion Pharma</t>
  </si>
  <si>
    <t>10 vial × 1</t>
  </si>
  <si>
    <t>Flementin</t>
  </si>
  <si>
    <t>Espair Pharma</t>
  </si>
  <si>
    <t>Capsule</t>
  </si>
  <si>
    <t>Amoxicillin</t>
  </si>
  <si>
    <t>Sramox</t>
  </si>
  <si>
    <t>100 capsules</t>
  </si>
  <si>
    <t>20 capsules</t>
  </si>
  <si>
    <t>Amoxilite 500mg Cap</t>
  </si>
  <si>
    <t>Elite</t>
  </si>
  <si>
    <t>Excellin 500mg</t>
  </si>
  <si>
    <t>Meropenem</t>
  </si>
  <si>
    <t>Penesav</t>
  </si>
  <si>
    <t>1 g</t>
  </si>
  <si>
    <t>Merostin</t>
  </si>
  <si>
    <t>Flemipen Inj</t>
  </si>
  <si>
    <t>PINOMER Sterile Dry Powder Injection</t>
  </si>
  <si>
    <t>Piperacillin + Tazobactam</t>
  </si>
  <si>
    <t>Talzon</t>
  </si>
  <si>
    <t>2.25 g IV</t>
  </si>
  <si>
    <t>Henk</t>
  </si>
  <si>
    <t>Fletazo Inj</t>
  </si>
  <si>
    <t>TAZOPRID Sterile Dry Powder Injection</t>
  </si>
  <si>
    <t>4.5 g IV</t>
  </si>
  <si>
    <t>Cefixime</t>
  </si>
  <si>
    <t>Cefrol-3</t>
  </si>
  <si>
    <t>400 mg</t>
  </si>
  <si>
    <t>5 capsules</t>
  </si>
  <si>
    <t>Synocef 400mg Cap</t>
  </si>
  <si>
    <t>Tucana</t>
  </si>
  <si>
    <t>Cesave</t>
  </si>
  <si>
    <t>Vixime Cap</t>
  </si>
  <si>
    <t>Suspension (DS)</t>
  </si>
  <si>
    <t>Synocef 30ml Susp 200mg/5ml</t>
  </si>
  <si>
    <t>200 mg/5 ml</t>
  </si>
  <si>
    <t>30 ml bottle</t>
  </si>
  <si>
    <t>Tucana DS</t>
  </si>
  <si>
    <t>Cefexol DS</t>
  </si>
  <si>
    <t>Vixime Dry Suspension</t>
  </si>
  <si>
    <t>Suspension</t>
  </si>
  <si>
    <t>Synocef 30ml Susp 100mg/5ml</t>
  </si>
  <si>
    <t>Cefoperazone + Sulbactam</t>
  </si>
  <si>
    <t>Bactecef Injection 1.0gm</t>
  </si>
  <si>
    <t>1 g IV</t>
  </si>
  <si>
    <t>Bezone</t>
  </si>
  <si>
    <t>Ce-Bactum</t>
  </si>
  <si>
    <t>Selcefta</t>
  </si>
  <si>
    <t>SULPROZ 1gm Injection</t>
  </si>
  <si>
    <t>Fender 1 g IV Injection</t>
  </si>
  <si>
    <t>1 vial × 10</t>
  </si>
  <si>
    <t>2 g IV</t>
  </si>
  <si>
    <t>Bactecef Injection 2.0gm</t>
  </si>
  <si>
    <t>Surgicomb</t>
  </si>
  <si>
    <t>Surge Laboratories (Pvt) Ltd</t>
  </si>
  <si>
    <t>SULPROZ 2gm Injection</t>
  </si>
  <si>
    <t>Ceftazidime</t>
  </si>
  <si>
    <t xml:space="preserve">Zipenta </t>
  </si>
  <si>
    <t>BACTIDIM 1gm Injection</t>
  </si>
  <si>
    <t>BACTIDIM 500mg Injection</t>
  </si>
  <si>
    <t>Ceftriaxone</t>
  </si>
  <si>
    <t>Taxocyn 1gm Inj</t>
  </si>
  <si>
    <t>Cexzone</t>
  </si>
  <si>
    <t>Sergifex</t>
  </si>
  <si>
    <t>Ryxon Inj 1g</t>
  </si>
  <si>
    <t>Ceftibron Inj</t>
  </si>
  <si>
    <t>CYTOZON IV 1gm Injection</t>
  </si>
  <si>
    <t>Jostle 1 g IV Injection</t>
  </si>
  <si>
    <t>Taxocyn 250mg IV Inj</t>
  </si>
  <si>
    <t>250 mg IV</t>
  </si>
  <si>
    <t>CYTOZON IV 250mg Injection</t>
  </si>
  <si>
    <t>Taxocyn 500mg IV</t>
  </si>
  <si>
    <t>500 mg IV</t>
  </si>
  <si>
    <t>CYTOZON IV 500mg Injection</t>
  </si>
  <si>
    <t>Jostle 500 mg IV Injection</t>
  </si>
  <si>
    <t>Cephradine</t>
  </si>
  <si>
    <t>Darphin Dry Syp 60ml</t>
  </si>
  <si>
    <t>Ceph-1 250mg D/S</t>
  </si>
  <si>
    <t>Azithromycin</t>
  </si>
  <si>
    <t>Loqathro</t>
  </si>
  <si>
    <t>10tablets</t>
  </si>
  <si>
    <t>Maczin</t>
  </si>
  <si>
    <t>6 tablets</t>
  </si>
  <si>
    <t>Ximthro 250 mg</t>
  </si>
  <si>
    <t>Azotrax 250mg Tab</t>
  </si>
  <si>
    <t>Maksim Tablet 250 mg</t>
  </si>
  <si>
    <t>ZECMO 250mg Capsule</t>
  </si>
  <si>
    <t>ZECMO 500mg Tablet</t>
  </si>
  <si>
    <t>3 tablets</t>
  </si>
  <si>
    <t>Zimy 500mg Tab</t>
  </si>
  <si>
    <t>Ximthro 500 mg</t>
  </si>
  <si>
    <t>Azotrax 500mg Tab</t>
  </si>
  <si>
    <t>Azrocin 15ml Susp</t>
  </si>
  <si>
    <t>200 mg/15 ml</t>
  </si>
  <si>
    <t>15 ml bottle</t>
  </si>
  <si>
    <t>Maksin Suspension 200 mg</t>
  </si>
  <si>
    <t>ZECMO Suspension</t>
  </si>
  <si>
    <t>Clarithromycin</t>
  </si>
  <si>
    <t>Klaricid</t>
  </si>
  <si>
    <t>125 mg</t>
  </si>
  <si>
    <t>Klary 125mg Dry Syp</t>
  </si>
  <si>
    <t>Klaricid DS</t>
  </si>
  <si>
    <t>Klary 250mg Dry Syp</t>
  </si>
  <si>
    <t>Ciprofloxacin</t>
  </si>
  <si>
    <t>CP-Zafa</t>
  </si>
  <si>
    <t>Cipact 500mg Tab</t>
  </si>
  <si>
    <t>Synocip 500mg Tab</t>
  </si>
  <si>
    <t>Ciprozan</t>
  </si>
  <si>
    <t>Cipfen</t>
  </si>
  <si>
    <t>Gen-Cipro Tab 500mg</t>
  </si>
  <si>
    <t>Ciproxe 500 mg Tablet</t>
  </si>
  <si>
    <t>CYTO 500mg Tablet</t>
  </si>
  <si>
    <t>Cifa 125mg Dry Syp</t>
  </si>
  <si>
    <t>125 mg/5 ml</t>
  </si>
  <si>
    <t>Ciproxe Suspension 125 mg</t>
  </si>
  <si>
    <t>Syrup/Suspension</t>
  </si>
  <si>
    <t>Levofloxacin</t>
  </si>
  <si>
    <t>Vofloza</t>
  </si>
  <si>
    <t>OB-Flox 250mg Tab</t>
  </si>
  <si>
    <t>Sunlev 250mg Tab</t>
  </si>
  <si>
    <t>Medac</t>
  </si>
  <si>
    <t>Levofend</t>
  </si>
  <si>
    <t>Qucin 250 mg Tablet</t>
  </si>
  <si>
    <t>LOFAMIN 250mg Tablet</t>
  </si>
  <si>
    <t>OB-Flox 500mg Tab</t>
  </si>
  <si>
    <t>Sunlev 500mg Tab</t>
  </si>
  <si>
    <t>Gen-Levo Tab 500mg</t>
  </si>
  <si>
    <t>Qucin 500 mg Tablet</t>
  </si>
  <si>
    <t>LOFAMIN 500mg Tablet</t>
  </si>
  <si>
    <t>Moxifloxacin</t>
  </si>
  <si>
    <t>Moxbec</t>
  </si>
  <si>
    <t>250 ml infusion bottle × 1</t>
  </si>
  <si>
    <t>Bactirol</t>
  </si>
  <si>
    <t>MOZEX 400mg Injection</t>
  </si>
  <si>
    <t>Eye Drops</t>
  </si>
  <si>
    <t>Megamox Ophthalmic Solution</t>
  </si>
  <si>
    <t>Pharmagen Ltd., Pakistan</t>
  </si>
  <si>
    <t>5 ml bottle</t>
  </si>
  <si>
    <t>Inmox Eye Drops</t>
  </si>
  <si>
    <t>Innvotek Pharmaceuticals</t>
  </si>
  <si>
    <t>Linezolid</t>
  </si>
  <si>
    <t>Havolid</t>
  </si>
  <si>
    <t>600 mg</t>
  </si>
  <si>
    <t>300 ml infusion bag/bottle × 1</t>
  </si>
  <si>
    <t>Linox</t>
  </si>
  <si>
    <t>Zovipet Inf</t>
  </si>
  <si>
    <t>Linlid 600mg Tab</t>
  </si>
  <si>
    <t>12 tablets</t>
  </si>
  <si>
    <t>LIMET 600mg Tablet</t>
  </si>
  <si>
    <t>Bio Mark Pharmaceuticals</t>
  </si>
  <si>
    <t>Vancomycin</t>
  </si>
  <si>
    <t>Vanbact</t>
  </si>
  <si>
    <t>Wencin Inj</t>
  </si>
  <si>
    <t>VINVIN 1gm Injection</t>
  </si>
  <si>
    <t>VINVIN 500mg Injection</t>
  </si>
  <si>
    <t>Amikacin</t>
  </si>
  <si>
    <t>100 mg/2 ml</t>
  </si>
  <si>
    <t>MIKATON 100mg/2ml Injection</t>
  </si>
  <si>
    <t>250 mg/2 ml</t>
  </si>
  <si>
    <t>Mifate Inj</t>
  </si>
  <si>
    <t>1s</t>
  </si>
  <si>
    <t>Tobramycin + Dexamethasone</t>
  </si>
  <si>
    <t>Santodex Sterile Ophthalmic Suspension</t>
  </si>
  <si>
    <t>Lixcon Group, China / Zhejiang Xianju, China</t>
  </si>
  <si>
    <t>Tobramycin 0.3% + Dexamethasone 0.1%</t>
  </si>
  <si>
    <t>Bromycin-D Eye Drops</t>
  </si>
  <si>
    <t xml:space="preserve">Tobramycin </t>
  </si>
  <si>
    <t>Neobrex Eye Drops 0.3% 5ml</t>
  </si>
  <si>
    <t>PDH</t>
  </si>
  <si>
    <t>Bromycin Eye Drops</t>
  </si>
  <si>
    <t>Cream</t>
  </si>
  <si>
    <t>Fusidic Acid</t>
  </si>
  <si>
    <t>Fusac Cream</t>
  </si>
  <si>
    <t>Jiangsu Joyang Laboratories, China</t>
  </si>
  <si>
    <t>15 g tube</t>
  </si>
  <si>
    <t>Zudic</t>
  </si>
  <si>
    <t>Zudic HC</t>
  </si>
  <si>
    <t>Escitalopram</t>
  </si>
  <si>
    <t>Talopex</t>
  </si>
  <si>
    <t>10 mg</t>
  </si>
  <si>
    <t>Estisave</t>
  </si>
  <si>
    <t>Etapram Tablets 10 mg</t>
  </si>
  <si>
    <t>MITALOPRAM 10mg Tablet</t>
  </si>
  <si>
    <t>Estar</t>
  </si>
  <si>
    <t>5 mg</t>
  </si>
  <si>
    <t>Lacosamide</t>
  </si>
  <si>
    <t>Levelanz</t>
  </si>
  <si>
    <t>Klevra</t>
  </si>
  <si>
    <t>Ammonium Chloride + Diphenhydramine</t>
  </si>
  <si>
    <t>Vindril Syp 120ml</t>
  </si>
  <si>
    <t>120ml</t>
  </si>
  <si>
    <t>Allerzin 10mg Tab</t>
  </si>
  <si>
    <t>Instazin</t>
  </si>
  <si>
    <t>Cetirizine</t>
  </si>
  <si>
    <t xml:space="preserve">Sitrizine </t>
  </si>
  <si>
    <t>5 mg/5 ml</t>
  </si>
  <si>
    <t>APOZINE Syrup</t>
  </si>
  <si>
    <t>cenex</t>
  </si>
  <si>
    <t>Nasal Spray</t>
  </si>
  <si>
    <t>Cromolyn Sodium</t>
  </si>
  <si>
    <t>4% (20 mg/spray)</t>
  </si>
  <si>
    <t>Ebastine</t>
  </si>
  <si>
    <t>Tabsin Tablets 10 mg</t>
  </si>
  <si>
    <t>Histalis</t>
  </si>
  <si>
    <t>Fexofenadine</t>
  </si>
  <si>
    <t>Lortamin</t>
  </si>
  <si>
    <t>120 mg</t>
  </si>
  <si>
    <t>Momtek Tablets 10 mg</t>
  </si>
  <si>
    <t>LORANTEX 10mg Tablet</t>
  </si>
  <si>
    <t>Olopatadine</t>
  </si>
  <si>
    <t>Olotek 0.1% Eye Drops</t>
  </si>
  <si>
    <t>5ml</t>
  </si>
  <si>
    <t>Xpat Solution 0.1%</t>
  </si>
  <si>
    <t>Beijing Lianben Pharmaceutical, China</t>
  </si>
  <si>
    <t>Amlodipine + Valsartan</t>
  </si>
  <si>
    <t xml:space="preserve">Zodip-V </t>
  </si>
  <si>
    <t>10 mg + 160 mg</t>
  </si>
  <si>
    <t>Avsar</t>
  </si>
  <si>
    <t>Valta-AM</t>
  </si>
  <si>
    <t>Zodip-V</t>
  </si>
  <si>
    <t>5 mg + 80 mg</t>
  </si>
  <si>
    <t>Valturna-A</t>
  </si>
  <si>
    <t>Amlodipine</t>
  </si>
  <si>
    <t>Cardi Care 5mg Tab</t>
  </si>
  <si>
    <t>Corcont Tab</t>
  </si>
  <si>
    <t>Amowim</t>
  </si>
  <si>
    <t>Amlocard Tab 5mg</t>
  </si>
  <si>
    <t>Atenolol</t>
  </si>
  <si>
    <t>Zafnol</t>
  </si>
  <si>
    <t>Cardat 100mg Tab</t>
  </si>
  <si>
    <t>Atenoheart</t>
  </si>
  <si>
    <t>50 mg</t>
  </si>
  <si>
    <t>Cardat 50mg Tab</t>
  </si>
  <si>
    <t>Atson Tablets 50 mg</t>
  </si>
  <si>
    <t>Bisoprolol</t>
  </si>
  <si>
    <t>Zibes Tab. 2.5 mg</t>
  </si>
  <si>
    <t>Valvozid 5</t>
  </si>
  <si>
    <t>Labetalol</t>
  </si>
  <si>
    <t>5 mg/ml (20 mg/4 ml or 100 mg/20 ml varies)</t>
  </si>
  <si>
    <t>10 ml vial × 1</t>
  </si>
  <si>
    <t>Labetrex</t>
  </si>
  <si>
    <t>5×10 ml</t>
  </si>
  <si>
    <t>Ruvastat</t>
  </si>
  <si>
    <t>X-Plended Tab. 10 mg</t>
  </si>
  <si>
    <t>STATIROZ 10mg Tablet</t>
  </si>
  <si>
    <t>Rosuvastatin</t>
  </si>
  <si>
    <t>Signova 20mg Tab</t>
  </si>
  <si>
    <t>20 mg</t>
  </si>
  <si>
    <t>X-Plended Tab. 20 mg</t>
  </si>
  <si>
    <t>STATIROZ 20mg Tablet</t>
  </si>
  <si>
    <t>Aspirin + Clopidogrel</t>
  </si>
  <si>
    <t>Colsun</t>
  </si>
  <si>
    <t>75 mg + 75 mg</t>
  </si>
  <si>
    <t>Lowplat Plus</t>
  </si>
  <si>
    <t>Artemether + Lumefantrine</t>
  </si>
  <si>
    <t>Falume DS 40mg+240mg Tab</t>
  </si>
  <si>
    <t>40 mg + 240 mg</t>
  </si>
  <si>
    <t>8 tablets</t>
  </si>
  <si>
    <t>24 tablets</t>
  </si>
  <si>
    <t>Falcim</t>
  </si>
  <si>
    <t>Trimether Tablet</t>
  </si>
  <si>
    <t>Falume EZ 80mg+480mg Tab</t>
  </si>
  <si>
    <t>80 mg + 480 mg</t>
  </si>
  <si>
    <t>Metronidazole</t>
  </si>
  <si>
    <t>Zee-Met 100ml Inf</t>
  </si>
  <si>
    <t>Shazeb</t>
  </si>
  <si>
    <t>500 mg/100 ml</t>
  </si>
  <si>
    <t>100 ml infusion bottle × 1</t>
  </si>
  <si>
    <t>Meitroo 500 mg/100 ml IV</t>
  </si>
  <si>
    <t>Metrida</t>
  </si>
  <si>
    <t>Metogyl Suspension</t>
  </si>
  <si>
    <t>Aminophylline + Diphenhydramine + Ammonium Chloride + Menthol</t>
  </si>
  <si>
    <t>Adicos</t>
  </si>
  <si>
    <t>Stallion</t>
  </si>
  <si>
    <t>Rexyl Cough</t>
  </si>
  <si>
    <t>Furosemide</t>
  </si>
  <si>
    <t>Elusen 2ml Inj</t>
  </si>
  <si>
    <t>40 mg/2 ml</t>
  </si>
  <si>
    <t>2 ml ampoule × 50</t>
  </si>
  <si>
    <t>2 ml ampoule × 10</t>
  </si>
  <si>
    <t>Frusemide</t>
  </si>
  <si>
    <t>Dreety Inj</t>
  </si>
  <si>
    <t>Letrozole</t>
  </si>
  <si>
    <t>Estrolet</t>
  </si>
  <si>
    <t>2.5 mg</t>
  </si>
  <si>
    <t>Retzole Tab. 2.5 mg</t>
  </si>
  <si>
    <t>Femizol Tab. 2.5 mg</t>
  </si>
  <si>
    <t>Bristozole 2.5mg Tablet</t>
  </si>
  <si>
    <t>Misoprostol</t>
  </si>
  <si>
    <t>S.T Mom</t>
  </si>
  <si>
    <t>200 mcg</t>
  </si>
  <si>
    <t>SEGNA 200mcg Tablet</t>
  </si>
  <si>
    <t>Famotidine</t>
  </si>
  <si>
    <t>Famtaza</t>
  </si>
  <si>
    <t>40 mg</t>
  </si>
  <si>
    <t>Famcet</t>
  </si>
  <si>
    <t>Iron (III) Hydroxide Polymaltose</t>
  </si>
  <si>
    <t>Irozaf</t>
  </si>
  <si>
    <t>50 mg/5 ml</t>
  </si>
  <si>
    <t>Bottle*</t>
  </si>
  <si>
    <t>TEMURIN-S</t>
  </si>
  <si>
    <t>Iron + Folic Acid</t>
  </si>
  <si>
    <t>Irozaf F.A</t>
  </si>
  <si>
    <t>Ferrous salt equivalent + Folic Acid 400 mcg</t>
  </si>
  <si>
    <t>20 tablets*</t>
  </si>
  <si>
    <t>10 tablets*</t>
  </si>
  <si>
    <t>Iberet Folic-500 Gradumet</t>
  </si>
  <si>
    <t>30 tablets*</t>
  </si>
  <si>
    <t>Dobutamine</t>
  </si>
  <si>
    <t>Dobutine</t>
  </si>
  <si>
    <t>250 mg/20 ml</t>
  </si>
  <si>
    <t>TOBJECT 250mg Injection</t>
  </si>
  <si>
    <t>Dobelite 250mg Inj</t>
  </si>
  <si>
    <t>Dopamine Hydrochloride</t>
  </si>
  <si>
    <t>Bopamine</t>
  </si>
  <si>
    <t>5 ml ampoule/bottle × 1</t>
  </si>
  <si>
    <t>DOPACIN HCL 200mg Injection</t>
  </si>
  <si>
    <t>Infusion</t>
  </si>
  <si>
    <t>Sodium Chloride (Normal Saline)</t>
  </si>
  <si>
    <t>Zeesol N/S 1000ml</t>
  </si>
  <si>
    <t>1000 ml bottle/bag</t>
  </si>
  <si>
    <t>Pacisal-NS IV 1000 ml</t>
  </si>
  <si>
    <t>100 ml bottle/bag</t>
  </si>
  <si>
    <t>Pacisal-NS IV 100 ml</t>
  </si>
  <si>
    <t>Hartmann’s Solution (Ringer Lactate)</t>
  </si>
  <si>
    <t>Zeesol R/L 1000ml</t>
  </si>
  <si>
    <t>—</t>
  </si>
  <si>
    <t>PaciLact RL IV 1000 ml</t>
  </si>
  <si>
    <t>Lactulose</t>
  </si>
  <si>
    <t>Medilac</t>
  </si>
  <si>
    <t>66.7 g/100 ml</t>
  </si>
  <si>
    <t>Duphalac</t>
  </si>
  <si>
    <t>240 ml bottle</t>
  </si>
  <si>
    <t>Montelukast</t>
  </si>
  <si>
    <t>Montaza</t>
  </si>
  <si>
    <t>Floaid</t>
  </si>
  <si>
    <t>Medikast</t>
  </si>
  <si>
    <t>Telukast</t>
  </si>
  <si>
    <t>Montana Tab 10mg</t>
  </si>
  <si>
    <t>Montes 10 mg Tablets</t>
  </si>
  <si>
    <t>Montelukast Sodium</t>
  </si>
  <si>
    <t>Montana Tab 5mg</t>
  </si>
  <si>
    <t>Cholecalciferol (Vitamin D3)</t>
  </si>
  <si>
    <t>Syndrop 5mg/ml Inj</t>
  </si>
  <si>
    <t>1's</t>
  </si>
  <si>
    <t>5 ml ampoule × 5</t>
  </si>
  <si>
    <t>D-Save</t>
  </si>
  <si>
    <t>Opt-D Oral/IM Inj. 200,000 IU</t>
  </si>
  <si>
    <t>Soleil D Injection</t>
  </si>
  <si>
    <t>Caldee 200000 IU</t>
  </si>
  <si>
    <t>Lumi-D Inj</t>
  </si>
  <si>
    <t>Mecobalamin (Methylcobalamin)</t>
  </si>
  <si>
    <t>Mcobal 500mcg Tab</t>
  </si>
  <si>
    <t>500 mcg</t>
  </si>
  <si>
    <t>Cynofen 500mcg Tab</t>
  </si>
  <si>
    <t>Mebac</t>
  </si>
  <si>
    <t>Savemin</t>
  </si>
  <si>
    <t>Mebol 500 mcg Tablet</t>
  </si>
  <si>
    <t>Zinc</t>
  </si>
  <si>
    <t>Yes 2 Zinc</t>
  </si>
  <si>
    <t>20 mg/5 ml</t>
  </si>
  <si>
    <t>Z-Sulp Syp 60ml</t>
  </si>
  <si>
    <t>Tramadol Hydrochloride</t>
  </si>
  <si>
    <t>Tazdol</t>
  </si>
  <si>
    <t>Postadol</t>
  </si>
  <si>
    <t>Kamedol Inj 100mg/2ml</t>
  </si>
  <si>
    <t>Amaan</t>
  </si>
  <si>
    <t>Nalbuphine Hydrochloride</t>
  </si>
  <si>
    <t>Falfin</t>
  </si>
  <si>
    <t>10 mg/ml</t>
  </si>
  <si>
    <t>1 ml ampoule × 10</t>
  </si>
  <si>
    <t>Nal-Bee Inj</t>
  </si>
  <si>
    <t>NALBUWEL 10mg/ml Injection</t>
  </si>
  <si>
    <t>Atracurium Besylate</t>
  </si>
  <si>
    <t>Relocurium</t>
  </si>
  <si>
    <t>30 mg/3 ml</t>
  </si>
  <si>
    <t>3 ml ampoule × 5</t>
  </si>
  <si>
    <t>Relextron</t>
  </si>
  <si>
    <t>Acuron Inj 5×3ml</t>
  </si>
  <si>
    <t>PAKURUM 50mg/5ml Injection</t>
  </si>
  <si>
    <t>Acuron Inj 5×5ml</t>
  </si>
  <si>
    <t>Efacurium</t>
  </si>
  <si>
    <t>Acurium 10mg/5ml Inj</t>
  </si>
  <si>
    <t>Amaan Pharma</t>
  </si>
  <si>
    <t>Tizanidine</t>
  </si>
  <si>
    <t>Zantid Tablets 2mg</t>
  </si>
  <si>
    <t>Shri Vinayak Chemex, India</t>
  </si>
  <si>
    <t>10 Tablets</t>
  </si>
  <si>
    <t>Reginol</t>
  </si>
  <si>
    <t>Timolol Maleate</t>
  </si>
  <si>
    <t>Betatol Solution</t>
  </si>
  <si>
    <t>Gangwal Healthcare, India</t>
  </si>
  <si>
    <t>Timotek Eye Drops</t>
  </si>
  <si>
    <t>Metoclopramide</t>
  </si>
  <si>
    <t>Kamemide 2ml Inj</t>
  </si>
  <si>
    <t>5 mg/ml</t>
  </si>
  <si>
    <t>2 ml ampoule × 25</t>
  </si>
  <si>
    <t>Clopramide</t>
  </si>
  <si>
    <t>Itopride</t>
  </si>
  <si>
    <t>Itiosave</t>
  </si>
  <si>
    <t>Ganaton</t>
  </si>
  <si>
    <t>Astrid 50 mg Tablet</t>
  </si>
  <si>
    <t>Domperidone</t>
  </si>
  <si>
    <t>Domsave</t>
  </si>
  <si>
    <t>5 mg/5ml</t>
  </si>
  <si>
    <t>Stominant Syp 120ml</t>
  </si>
  <si>
    <t>Doliricin Suspension</t>
  </si>
  <si>
    <t>Epidrone</t>
  </si>
  <si>
    <t>MT DONE Suspension</t>
  </si>
  <si>
    <t>Allium Tablets 10 mg</t>
  </si>
  <si>
    <t>Dolium Tab</t>
  </si>
  <si>
    <t>Donits Tablets</t>
  </si>
  <si>
    <t>Esomeprazole</t>
  </si>
  <si>
    <t>Solcer Cap 20mg</t>
  </si>
  <si>
    <t>14 capsules</t>
  </si>
  <si>
    <t>Obpra Capsule 20mg</t>
  </si>
  <si>
    <t>Ezomol</t>
  </si>
  <si>
    <t>Fastezo</t>
  </si>
  <si>
    <t>Eprazin</t>
  </si>
  <si>
    <t>Aldis 20mg Cap</t>
  </si>
  <si>
    <t>Zimes</t>
  </si>
  <si>
    <t>ESTO 20mg Capsule</t>
  </si>
  <si>
    <t>27 capsules</t>
  </si>
  <si>
    <t>Esoccol Caps 20mg</t>
  </si>
  <si>
    <t>RA Chem Pharma, India</t>
  </si>
  <si>
    <t>Solcer Cap 40mg</t>
  </si>
  <si>
    <t>Obpra Capsule 40mg</t>
  </si>
  <si>
    <t>Esept 40mg</t>
  </si>
  <si>
    <t>Heft Pharma</t>
  </si>
  <si>
    <t>ESTO 40mg Capsule</t>
  </si>
  <si>
    <t>Omeprazole</t>
  </si>
  <si>
    <t>Mepzan</t>
  </si>
  <si>
    <t>Zoltar Cap. 20 mg</t>
  </si>
  <si>
    <t>Lapizol</t>
  </si>
  <si>
    <t>Tesso 20 mg Capsules</t>
  </si>
  <si>
    <t>GOTEC 20mg Capsule</t>
  </si>
  <si>
    <t>Sanamidol Cap</t>
  </si>
  <si>
    <t>Omecer 20mg Cap</t>
  </si>
  <si>
    <t>Omeprasyn 40mg Cap</t>
  </si>
  <si>
    <t>Zoltar Cap. 40 mg</t>
  </si>
  <si>
    <t>GOTEC 40mg Capsule</t>
  </si>
  <si>
    <t>Dexamethasone</t>
  </si>
  <si>
    <t>D-Cort Inj</t>
  </si>
  <si>
    <t>4 mg/ml</t>
  </si>
  <si>
    <t>25s</t>
  </si>
  <si>
    <t>Kamedex 4mg 1ml Inj</t>
  </si>
  <si>
    <t>25's</t>
  </si>
  <si>
    <t>Hydrocortisone Sodium Succinate</t>
  </si>
  <si>
    <t>Hydro Sod Suc</t>
  </si>
  <si>
    <t>Hydro-Wen</t>
  </si>
  <si>
    <t>Levetiracetam</t>
  </si>
  <si>
    <t xml:space="preserve">cetirizine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</si>
</sst>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_(* #,##0_);_(* \(#,##0\);_(* \-??_);_(@_)"/>
  </numFmts>
  <fonts count="13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22"/>
      <color theme="1"/>
      <name val="Arial"/>
      <family val="2"/>
      <charset val="1"/>
    </font>
    <font>
      <sz val="14"/>
      <color theme="1"/>
      <name val="Arial"/>
      <family val="2"/>
      <charset val="1"/>
    </font>
    <font>
      <b/>
      <sz val="14"/>
      <name val="Arial"/>
      <family val="2"/>
      <charset val="1"/>
    </font>
    <font>
      <b/>
      <sz val="14"/>
      <color theme="1"/>
      <name val="Arial"/>
      <family val="2"/>
      <charset val="1"/>
    </font>
    <font>
      <sz val="14"/>
      <name val="Arial"/>
      <family val="2"/>
      <charset val="1"/>
    </font>
    <font>
      <b/>
      <sz val="16"/>
      <name val="Arial"/>
      <family val="2"/>
      <charset val="1"/>
    </font>
    <font>
      <sz val="16"/>
      <name val="Arial"/>
      <family val="2"/>
      <charset val="1"/>
    </font>
    <font>
      <b/>
      <sz val="12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1"/>
      <color theme="1"/>
      <name val="Calibri"/>
      <family val="2"/>
      <charset val="1"/>
    </font>
    <font>
      <b/>
      <sz val="14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9" tint="0.59959715567491678"/>
        <bgColor rgb="FFC6EFCE"/>
      </patternFill>
    </fill>
    <fill>
      <patternFill patternType="solid">
        <fgColor rgb="FF00B0F0"/>
        <bgColor rgb="FF33CCCC"/>
      </patternFill>
    </fill>
    <fill>
      <patternFill patternType="solid">
        <fgColor rgb="FFC6EFCE"/>
        <bgColor rgb="FFC5E0B3"/>
      </patternFill>
    </fill>
    <fill>
      <patternFill patternType="solid">
        <fgColor rgb="FF92D050"/>
        <bgColor rgb="FFC5E0B3"/>
      </patternFill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164" fontId="11" fillId="0" borderId="0"/>
    <xf numFmtId="0" fontId="11" fillId="0" borderId="0"/>
  </cellStyleXfs>
  <cellXfs count="103">
    <xf numFmtId="0" fontId="0" fillId="0" borderId="0" xfId="0"/>
    <xf numFmtId="0" fontId="1" fillId="0" borderId="0" xfId="2" applyFont="1"/>
    <xf numFmtId="0" fontId="0" fillId="0" borderId="0" xfId="2" applyFont="1"/>
    <xf numFmtId="0" fontId="0" fillId="0" borderId="1" xfId="2" applyFont="1" applyBorder="1" applyAlignment="1">
      <alignment horizontal="center" vertical="center"/>
    </xf>
    <xf numFmtId="0" fontId="3" fillId="2" borderId="1" xfId="2" applyFont="1" applyFill="1" applyBorder="1" applyAlignment="1">
      <alignment wrapText="1"/>
    </xf>
    <xf numFmtId="0" fontId="3" fillId="2" borderId="0" xfId="2" applyFont="1" applyFill="1" applyAlignment="1">
      <alignment wrapText="1"/>
    </xf>
    <xf numFmtId="165" fontId="4" fillId="2" borderId="2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vertical="center" wrapText="1"/>
    </xf>
    <xf numFmtId="165" fontId="4" fillId="2" borderId="4" xfId="1" applyNumberFormat="1" applyFont="1" applyFill="1" applyBorder="1" applyAlignment="1">
      <alignment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left" vertical="center" wrapText="1"/>
    </xf>
    <xf numFmtId="165" fontId="5" fillId="2" borderId="5" xfId="1" applyNumberFormat="1" applyFont="1" applyFill="1" applyBorder="1" applyAlignment="1">
      <alignment horizontal="left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1" fillId="4" borderId="1" xfId="2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5" fillId="5" borderId="1" xfId="2" applyFont="1" applyFill="1" applyBorder="1" applyAlignment="1">
      <alignment wrapText="1"/>
    </xf>
    <xf numFmtId="0" fontId="5" fillId="5" borderId="2" xfId="2" applyFont="1" applyFill="1" applyBorder="1" applyAlignment="1">
      <alignment wrapText="1"/>
    </xf>
    <xf numFmtId="0" fontId="0" fillId="5" borderId="1" xfId="2" applyFont="1" applyFill="1" applyBorder="1" applyAlignment="1">
      <alignment horizontal="center" vertical="center"/>
    </xf>
    <xf numFmtId="0" fontId="0" fillId="5" borderId="0" xfId="2" applyFont="1" applyFill="1"/>
    <xf numFmtId="0" fontId="0" fillId="6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wrapText="1"/>
    </xf>
    <xf numFmtId="0" fontId="5" fillId="0" borderId="1" xfId="2" applyFont="1" applyBorder="1" applyAlignment="1">
      <alignment wrapText="1"/>
    </xf>
    <xf numFmtId="0" fontId="5" fillId="0" borderId="2" xfId="2" applyFont="1" applyBorder="1" applyAlignment="1">
      <alignment wrapText="1"/>
    </xf>
    <xf numFmtId="0" fontId="5" fillId="5" borderId="1" xfId="2" applyFont="1" applyFill="1" applyBorder="1" applyAlignment="1">
      <alignment horizontal="center" wrapText="1"/>
    </xf>
    <xf numFmtId="0" fontId="0" fillId="6" borderId="0" xfId="2" applyFont="1" applyFill="1"/>
    <xf numFmtId="0" fontId="6" fillId="5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wrapText="1"/>
    </xf>
    <xf numFmtId="0" fontId="5" fillId="2" borderId="2" xfId="2" applyFont="1" applyFill="1" applyBorder="1" applyAlignment="1">
      <alignment wrapText="1"/>
    </xf>
    <xf numFmtId="0" fontId="0" fillId="2" borderId="1" xfId="2" applyFont="1" applyFill="1" applyBorder="1" applyAlignment="1">
      <alignment horizontal="center" vertical="center"/>
    </xf>
    <xf numFmtId="0" fontId="6" fillId="5" borderId="6" xfId="2" applyFont="1" applyFill="1" applyBorder="1" applyAlignment="1">
      <alignment horizontal="center" vertical="center" wrapText="1"/>
    </xf>
    <xf numFmtId="0" fontId="5" fillId="0" borderId="0" xfId="2" applyFont="1" applyAlignment="1">
      <alignment wrapText="1"/>
    </xf>
    <xf numFmtId="0" fontId="5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" fillId="0" borderId="1" xfId="2" applyFont="1" applyBorder="1"/>
    <xf numFmtId="0" fontId="1" fillId="5" borderId="1" xfId="2" applyFont="1" applyFill="1" applyBorder="1" applyAlignment="1">
      <alignment horizontal="center"/>
    </xf>
    <xf numFmtId="0" fontId="1" fillId="5" borderId="1" xfId="2" applyFont="1" applyFill="1" applyBorder="1"/>
    <xf numFmtId="0" fontId="1" fillId="5" borderId="2" xfId="2" applyFont="1" applyFill="1" applyBorder="1"/>
    <xf numFmtId="0" fontId="9" fillId="0" borderId="1" xfId="2" applyFont="1" applyBorder="1" applyAlignment="1">
      <alignment horizontal="center" vertical="center" wrapText="1"/>
    </xf>
    <xf numFmtId="0" fontId="1" fillId="0" borderId="2" xfId="2" applyFont="1" applyBorder="1"/>
    <xf numFmtId="0" fontId="1" fillId="0" borderId="1" xfId="2" applyFont="1" applyBorder="1" applyAlignment="1">
      <alignment horizontal="center"/>
    </xf>
    <xf numFmtId="0" fontId="9" fillId="5" borderId="1" xfId="2" applyFont="1" applyFill="1" applyBorder="1" applyAlignment="1">
      <alignment horizontal="center" vertical="center" wrapText="1"/>
    </xf>
    <xf numFmtId="0" fontId="8" fillId="5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wrapText="1"/>
    </xf>
    <xf numFmtId="0" fontId="10" fillId="0" borderId="1" xfId="2" applyFont="1" applyBorder="1" applyAlignment="1">
      <alignment horizontal="center" vertical="center" wrapText="1"/>
    </xf>
    <xf numFmtId="0" fontId="0" fillId="5" borderId="0" xfId="0" applyFont="1" applyFill="1"/>
    <xf numFmtId="0" fontId="0" fillId="0" borderId="1" xfId="2" applyFont="1" applyBorder="1" applyAlignment="1">
      <alignment horizontal="center"/>
    </xf>
    <xf numFmtId="0" fontId="10" fillId="5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1" fillId="2" borderId="1" xfId="2" applyFont="1" applyFill="1" applyBorder="1"/>
    <xf numFmtId="0" fontId="1" fillId="2" borderId="2" xfId="2" applyFont="1" applyFill="1" applyBorder="1"/>
    <xf numFmtId="0" fontId="9" fillId="7" borderId="1" xfId="2" applyFont="1" applyFill="1" applyBorder="1" applyAlignment="1">
      <alignment horizontal="center" vertical="center" wrapText="1"/>
    </xf>
    <xf numFmtId="0" fontId="1" fillId="7" borderId="1" xfId="2" applyFont="1" applyFill="1" applyBorder="1"/>
    <xf numFmtId="0" fontId="1" fillId="7" borderId="2" xfId="2" applyFont="1" applyFill="1" applyBorder="1"/>
    <xf numFmtId="0" fontId="0" fillId="7" borderId="1" xfId="2" applyFont="1" applyFill="1" applyBorder="1" applyAlignment="1">
      <alignment horizontal="center" vertical="center"/>
    </xf>
    <xf numFmtId="0" fontId="1" fillId="7" borderId="1" xfId="2" applyFont="1" applyFill="1" applyBorder="1" applyAlignment="1">
      <alignment horizontal="center"/>
    </xf>
    <xf numFmtId="0" fontId="8" fillId="7" borderId="1" xfId="2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/>
    </xf>
    <xf numFmtId="0" fontId="10" fillId="2" borderId="1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0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wrapText="1"/>
    </xf>
    <xf numFmtId="0" fontId="12" fillId="0" borderId="1" xfId="2" applyFont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0" fontId="12" fillId="0" borderId="1" xfId="2" applyFont="1" applyBorder="1" applyAlignment="1">
      <alignment vertical="center" wrapText="1"/>
    </xf>
    <xf numFmtId="0" fontId="7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wrapText="1"/>
    </xf>
    <xf numFmtId="0" fontId="0" fillId="6" borderId="5" xfId="2" applyFont="1" applyFill="1" applyBorder="1" applyAlignment="1">
      <alignment horizontal="center" vertical="center"/>
    </xf>
    <xf numFmtId="0" fontId="0" fillId="6" borderId="7" xfId="2" applyFont="1" applyFill="1" applyBorder="1" applyAlignment="1">
      <alignment horizontal="center" vertical="center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8" fillId="5" borderId="8" xfId="2" applyFont="1" applyFill="1" applyBorder="1" applyAlignment="1">
      <alignment horizontal="center" vertical="center" wrapText="1"/>
    </xf>
    <xf numFmtId="0" fontId="8" fillId="5" borderId="9" xfId="2" applyFont="1" applyFill="1" applyBorder="1" applyAlignment="1">
      <alignment horizontal="center" vertical="center" wrapText="1"/>
    </xf>
    <xf numFmtId="0" fontId="8" fillId="5" borderId="6" xfId="2" applyFont="1" applyFill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10" fontId="8" fillId="0" borderId="1" xfId="2" applyNumberFormat="1" applyFont="1" applyBorder="1" applyAlignment="1">
      <alignment horizontal="center" vertical="center" wrapText="1"/>
    </xf>
    <xf numFmtId="10" fontId="8" fillId="0" borderId="1" xfId="2" applyNumberFormat="1" applyFont="1" applyBorder="1" applyAlignment="1">
      <alignment horizontal="center" wrapText="1"/>
    </xf>
    <xf numFmtId="0" fontId="10" fillId="0" borderId="1" xfId="2" applyFont="1" applyBorder="1" applyAlignment="1">
      <alignment horizontal="center" vertical="center" wrapText="1"/>
    </xf>
    <xf numFmtId="9" fontId="8" fillId="0" borderId="1" xfId="2" applyNumberFormat="1" applyFont="1" applyBorder="1" applyAlignment="1">
      <alignment horizontal="center" wrapText="1"/>
    </xf>
    <xf numFmtId="0" fontId="4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10" fontId="6" fillId="0" borderId="1" xfId="2" applyNumberFormat="1" applyFont="1" applyBorder="1" applyAlignment="1">
      <alignment horizontal="center" wrapText="1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center" wrapText="1"/>
    </xf>
    <xf numFmtId="165" fontId="2" fillId="2" borderId="7" xfId="1" applyNumberFormat="1" applyFont="1" applyFill="1" applyBorder="1" applyAlignment="1">
      <alignment horizontal="center" vertical="center"/>
    </xf>
    <xf numFmtId="165" fontId="2" fillId="2" borderId="0" xfId="1" applyNumberFormat="1" applyFont="1" applyFill="1" applyBorder="1" applyAlignment="1">
      <alignment horizontal="center" vertical="center"/>
    </xf>
    <xf numFmtId="165" fontId="2" fillId="2" borderId="10" xfId="1" applyNumberFormat="1" applyFont="1" applyFill="1" applyBorder="1" applyAlignment="1">
      <alignment horizontal="center" vertical="center"/>
    </xf>
    <xf numFmtId="0" fontId="1" fillId="4" borderId="1" xfId="2" applyFont="1" applyFill="1" applyBorder="1" applyAlignment="1">
      <alignment horizontal="center" vertical="center" wrapText="1"/>
    </xf>
  </cellXfs>
  <cellStyles count="3">
    <cellStyle name="Comma 2 2" xfId="1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3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9"/>
  <sheetViews>
    <sheetView tabSelected="1" view="pageBreakPreview" zoomScale="60" zoomScaleNormal="70" workbookViewId="0">
      <pane ySplit="3" topLeftCell="A4" activePane="bottomLeft" state="frozen"/>
      <selection pane="bottomLeft" activeCell="E391" sqref="E391"/>
    </sheetView>
  </sheetViews>
  <sheetFormatPr defaultColWidth="8.7109375" defaultRowHeight="18.75" x14ac:dyDescent="0.25"/>
  <cols>
    <col min="1" max="1" width="11" style="1" customWidth="1"/>
    <col min="2" max="2" width="24.28515625" style="1" customWidth="1"/>
    <col min="3" max="3" width="38.28515625" style="1" customWidth="1"/>
    <col min="4" max="4" width="17.85546875" style="1" customWidth="1"/>
    <col min="5" max="5" width="27.140625" style="1" customWidth="1"/>
    <col min="6" max="6" width="18.28515625" style="1" customWidth="1"/>
    <col min="7" max="7" width="21" style="2" customWidth="1"/>
    <col min="8" max="8" width="17.5703125" style="2" customWidth="1"/>
    <col min="9" max="9" width="22.140625" style="2" customWidth="1"/>
    <col min="10" max="11" width="18.28515625" style="2" customWidth="1"/>
    <col min="12" max="21" width="8.7109375" style="3"/>
    <col min="22" max="22" width="21" style="72" customWidth="1"/>
    <col min="23" max="25" width="39.7109375" style="3" customWidth="1"/>
    <col min="26" max="16384" width="8.7109375" style="2"/>
  </cols>
  <sheetData>
    <row r="1" spans="1:25" ht="45" customHeight="1" x14ac:dyDescent="0.25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1"/>
    </row>
    <row r="2" spans="1:25" ht="42.75" customHeight="1" x14ac:dyDescent="0.25">
      <c r="A2" s="6" t="s">
        <v>1</v>
      </c>
      <c r="B2" s="7"/>
      <c r="C2" s="7"/>
      <c r="D2" s="7"/>
      <c r="E2" s="7"/>
      <c r="F2" s="7"/>
      <c r="G2" s="7"/>
      <c r="H2" s="7"/>
      <c r="I2" s="8"/>
      <c r="J2" s="4"/>
      <c r="K2" s="5"/>
    </row>
    <row r="3" spans="1:25" ht="90.75" customHeight="1" x14ac:dyDescent="0.25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  <c r="K3" s="13" t="s">
        <v>12</v>
      </c>
      <c r="L3" s="14" t="s">
        <v>13</v>
      </c>
      <c r="M3" s="15" t="s">
        <v>14</v>
      </c>
      <c r="N3" s="14" t="s">
        <v>15</v>
      </c>
      <c r="O3" s="15" t="s">
        <v>16</v>
      </c>
      <c r="P3" s="14" t="s">
        <v>17</v>
      </c>
      <c r="Q3" s="15" t="s">
        <v>18</v>
      </c>
      <c r="R3" s="14" t="s">
        <v>19</v>
      </c>
      <c r="S3" s="15" t="s">
        <v>20</v>
      </c>
      <c r="T3" s="14" t="s">
        <v>21</v>
      </c>
      <c r="U3" s="15" t="s">
        <v>22</v>
      </c>
      <c r="V3" s="73" t="s">
        <v>23</v>
      </c>
      <c r="W3" s="102" t="s">
        <v>24</v>
      </c>
      <c r="X3" s="102"/>
      <c r="Y3" s="102"/>
    </row>
    <row r="4" spans="1:25" ht="45.75" customHeight="1" x14ac:dyDescent="0.25">
      <c r="A4" s="9"/>
      <c r="B4" s="10"/>
      <c r="C4" s="11"/>
      <c r="D4" s="11"/>
      <c r="E4" s="11"/>
      <c r="F4" s="11"/>
      <c r="G4" s="11"/>
      <c r="H4" s="11"/>
      <c r="I4" s="11"/>
      <c r="J4" s="12"/>
      <c r="K4" s="13"/>
      <c r="L4" s="14"/>
      <c r="M4" s="15"/>
      <c r="N4" s="14"/>
      <c r="O4" s="15"/>
      <c r="P4" s="14"/>
      <c r="Q4" s="15"/>
      <c r="R4" s="14"/>
      <c r="S4" s="15"/>
      <c r="T4" s="14"/>
      <c r="U4" s="15"/>
      <c r="V4" s="73"/>
      <c r="W4" s="16" t="s">
        <v>25</v>
      </c>
      <c r="X4" s="16" t="s">
        <v>26</v>
      </c>
      <c r="Y4" s="16" t="s">
        <v>27</v>
      </c>
    </row>
    <row r="5" spans="1:25" ht="54" customHeight="1" x14ac:dyDescent="0.25">
      <c r="A5" s="94">
        <v>1</v>
      </c>
      <c r="B5" s="94" t="s">
        <v>28</v>
      </c>
      <c r="C5" s="94" t="s">
        <v>29</v>
      </c>
      <c r="D5" s="17" t="s">
        <v>30</v>
      </c>
      <c r="E5" s="17" t="s">
        <v>31</v>
      </c>
      <c r="F5" s="17" t="s">
        <v>13</v>
      </c>
      <c r="G5" s="95" t="s">
        <v>32</v>
      </c>
      <c r="H5" s="95" t="s">
        <v>33</v>
      </c>
      <c r="I5" s="95" t="s">
        <v>33</v>
      </c>
      <c r="J5" s="19" t="s">
        <v>34</v>
      </c>
      <c r="K5" s="20">
        <v>500</v>
      </c>
      <c r="L5" s="21">
        <v>29.28</v>
      </c>
      <c r="M5" s="22"/>
      <c r="N5" s="22"/>
      <c r="O5" s="22"/>
      <c r="P5" s="22"/>
      <c r="Q5" s="22"/>
      <c r="R5" s="22"/>
      <c r="S5" s="22"/>
      <c r="T5" s="22"/>
      <c r="U5" s="21">
        <f t="shared" ref="U5:U36" si="0">PRODUCT(K5,L5,M5,N5,O5,P5,Q5,R5,S5,T5)</f>
        <v>14640</v>
      </c>
      <c r="V5" s="77" t="str">
        <f>IF(COUNT(U5:U6)=0,"",INDEX(F5:F6,MATCH(MIN(U5:U6),U5:U6,0)))</f>
        <v>A.K Enterprises</v>
      </c>
      <c r="W5" s="23" t="str">
        <f>IF(COUNT(U5:U6)=0,"",INDEX(F5:F6,MATCH(SMALL(U5:U6,1),U5:U6,0)))</f>
        <v>A.K Enterprises</v>
      </c>
      <c r="X5" s="21" t="str">
        <f>IF(COUNT(U5:U6)&lt;2,"",INDEX(F5:F6,MATCH(SMALL(U5:U6,2),U5:U6,0)))</f>
        <v>Yasir Distibution</v>
      </c>
      <c r="Y5" s="21" t="str">
        <f>IF(COUNT(U5:U6)&lt;3,"",INDEX(F5:F6,MATCH(SMALL(U5:U6,3),U5:U6,0)))</f>
        <v/>
      </c>
    </row>
    <row r="6" spans="1:25" ht="36" customHeight="1" x14ac:dyDescent="0.25">
      <c r="A6" s="94"/>
      <c r="B6" s="94"/>
      <c r="C6" s="94"/>
      <c r="D6" s="10" t="s">
        <v>35</v>
      </c>
      <c r="E6" s="10" t="s">
        <v>36</v>
      </c>
      <c r="F6" s="24" t="s">
        <v>37</v>
      </c>
      <c r="G6" s="95"/>
      <c r="H6" s="95"/>
      <c r="I6" s="95"/>
      <c r="J6" s="25" t="s">
        <v>34</v>
      </c>
      <c r="K6" s="26">
        <v>500</v>
      </c>
      <c r="T6" s="3">
        <v>34.14</v>
      </c>
      <c r="U6" s="3">
        <f t="shared" si="0"/>
        <v>17070</v>
      </c>
      <c r="V6" s="77"/>
      <c r="W6" s="23"/>
    </row>
    <row r="7" spans="1:25" ht="54" customHeight="1" x14ac:dyDescent="0.25">
      <c r="A7" s="94">
        <v>2</v>
      </c>
      <c r="B7" s="94" t="s">
        <v>38</v>
      </c>
      <c r="C7" s="94" t="s">
        <v>39</v>
      </c>
      <c r="D7" s="17" t="s">
        <v>40</v>
      </c>
      <c r="E7" s="17" t="s">
        <v>36</v>
      </c>
      <c r="F7" s="27" t="s">
        <v>37</v>
      </c>
      <c r="G7" s="95" t="s">
        <v>41</v>
      </c>
      <c r="H7" s="95" t="s">
        <v>42</v>
      </c>
      <c r="I7" s="95" t="s">
        <v>42</v>
      </c>
      <c r="J7" s="19" t="s">
        <v>34</v>
      </c>
      <c r="K7" s="20">
        <v>1000</v>
      </c>
      <c r="L7" s="22"/>
      <c r="M7" s="22"/>
      <c r="N7" s="22"/>
      <c r="O7" s="22"/>
      <c r="P7" s="22"/>
      <c r="Q7" s="22"/>
      <c r="R7" s="22"/>
      <c r="S7" s="22"/>
      <c r="T7" s="21">
        <v>46.4</v>
      </c>
      <c r="U7" s="21">
        <f t="shared" si="0"/>
        <v>46400</v>
      </c>
      <c r="V7" s="77" t="str">
        <f>IF(COUNT(U7:U8)=0,"",INDEX(F7:F8,MATCH(MIN(U7:U8),U7:U8,0)))</f>
        <v>Yasir Distibution</v>
      </c>
      <c r="W7" s="23" t="str">
        <f>IF(COUNT(U7:U8)=0,"",INDEX(F7:F8,MATCH(SMALL(U7:U8,1),U7:U8,0)))</f>
        <v>Yasir Distibution</v>
      </c>
      <c r="X7" s="21" t="str">
        <f>IF(COUNT(U7:U8)&lt;2,"",INDEX(F7:F8,MATCH(SMALL(U7:U8,2),U7:U8,0)))</f>
        <v>A.K Enterprises</v>
      </c>
      <c r="Y7" s="21" t="str">
        <f>IF(COUNT(U7:U8)&lt;3,"",INDEX(F7:F8,MATCH(SMALL(U7:U8,3),U7:U8,0)))</f>
        <v/>
      </c>
    </row>
    <row r="8" spans="1:25" ht="54" customHeight="1" x14ac:dyDescent="0.25">
      <c r="A8" s="94"/>
      <c r="B8" s="94"/>
      <c r="C8" s="94"/>
      <c r="D8" s="10" t="s">
        <v>43</v>
      </c>
      <c r="E8" s="10" t="s">
        <v>31</v>
      </c>
      <c r="F8" s="10" t="s">
        <v>13</v>
      </c>
      <c r="G8" s="95"/>
      <c r="H8" s="95"/>
      <c r="I8" s="95"/>
      <c r="J8" s="25" t="s">
        <v>34</v>
      </c>
      <c r="K8" s="26">
        <v>1000</v>
      </c>
      <c r="L8" s="3">
        <v>75.63</v>
      </c>
      <c r="U8" s="3">
        <f t="shared" si="0"/>
        <v>75630</v>
      </c>
      <c r="V8" s="77"/>
      <c r="W8" s="23"/>
    </row>
    <row r="9" spans="1:25" ht="36" customHeight="1" x14ac:dyDescent="0.25">
      <c r="A9" s="94">
        <v>3</v>
      </c>
      <c r="B9" s="94" t="s">
        <v>28</v>
      </c>
      <c r="C9" s="94" t="s">
        <v>44</v>
      </c>
      <c r="D9" s="24" t="s">
        <v>45</v>
      </c>
      <c r="E9" s="24" t="s">
        <v>46</v>
      </c>
      <c r="F9" s="24" t="s">
        <v>47</v>
      </c>
      <c r="G9" s="95" t="s">
        <v>48</v>
      </c>
      <c r="H9" s="95" t="s">
        <v>49</v>
      </c>
      <c r="I9" s="95" t="s">
        <v>49</v>
      </c>
      <c r="J9" s="25" t="s">
        <v>34</v>
      </c>
      <c r="K9" s="26">
        <v>10000</v>
      </c>
      <c r="R9" s="3">
        <v>91</v>
      </c>
      <c r="U9" s="3">
        <f t="shared" si="0"/>
        <v>910000</v>
      </c>
      <c r="V9" s="77" t="str">
        <f>IF(COUNT(U9:U14)=0,"",INDEX(F9:F14,MATCH(MIN(U9:U14),U9:U14,0)))</f>
        <v>Bukhari Medical Supplies</v>
      </c>
      <c r="W9" s="23" t="str">
        <f>IF(COUNT(U9:U14)=0,"",INDEX(F9:F14,MATCH(SMALL(U9:U14,1),U9:U14,0)))</f>
        <v>Bukhari Medical Supplies</v>
      </c>
      <c r="X9" s="3" t="str">
        <f>IF(COUNT(U9:U14)&lt;2,"",INDEX(F9:F14,MATCH(SMALL(U9:U14,2),U9:U14,0)))</f>
        <v>A.K Enterprises</v>
      </c>
      <c r="Y9" s="3" t="str">
        <f>IF(COUNT(U9:U14)&lt;3,"",INDEX(F9:F14,MATCH(SMALL(U9:U14,3),U9:U14,0)))</f>
        <v>Ali Traders</v>
      </c>
    </row>
    <row r="10" spans="1:25" ht="36" customHeight="1" x14ac:dyDescent="0.25">
      <c r="A10" s="94"/>
      <c r="B10" s="94"/>
      <c r="C10" s="94"/>
      <c r="D10" s="10" t="s">
        <v>50</v>
      </c>
      <c r="E10" s="10" t="s">
        <v>51</v>
      </c>
      <c r="F10" s="10" t="s">
        <v>14</v>
      </c>
      <c r="G10" s="95"/>
      <c r="H10" s="95"/>
      <c r="I10" s="95"/>
      <c r="J10" s="25" t="s">
        <v>34</v>
      </c>
      <c r="K10" s="26">
        <v>10000</v>
      </c>
      <c r="M10" s="3">
        <v>45</v>
      </c>
      <c r="U10" s="3">
        <f t="shared" si="0"/>
        <v>450000</v>
      </c>
      <c r="V10" s="77"/>
      <c r="W10" s="23"/>
    </row>
    <row r="11" spans="1:25" ht="54" customHeight="1" x14ac:dyDescent="0.25">
      <c r="A11" s="94"/>
      <c r="B11" s="94"/>
      <c r="C11" s="94"/>
      <c r="D11" s="10" t="s">
        <v>44</v>
      </c>
      <c r="E11" s="10" t="s">
        <v>31</v>
      </c>
      <c r="F11" s="10" t="s">
        <v>13</v>
      </c>
      <c r="G11" s="95"/>
      <c r="H11" s="95"/>
      <c r="I11" s="95"/>
      <c r="J11" s="25" t="s">
        <v>34</v>
      </c>
      <c r="K11" s="26">
        <v>10000</v>
      </c>
      <c r="L11" s="3">
        <v>30.5</v>
      </c>
      <c r="U11" s="3">
        <f t="shared" si="0"/>
        <v>305000</v>
      </c>
      <c r="V11" s="77"/>
      <c r="W11" s="23"/>
    </row>
    <row r="12" spans="1:25" ht="54" customHeight="1" x14ac:dyDescent="0.25">
      <c r="A12" s="94"/>
      <c r="B12" s="94"/>
      <c r="C12" s="94"/>
      <c r="D12" s="10" t="s">
        <v>52</v>
      </c>
      <c r="E12" s="10" t="s">
        <v>53</v>
      </c>
      <c r="F12" s="10" t="s">
        <v>13</v>
      </c>
      <c r="G12" s="95"/>
      <c r="H12" s="95"/>
      <c r="I12" s="95"/>
      <c r="J12" s="25" t="s">
        <v>34</v>
      </c>
      <c r="K12" s="26">
        <v>10000</v>
      </c>
      <c r="L12" s="3">
        <v>50</v>
      </c>
      <c r="U12" s="3">
        <f t="shared" si="0"/>
        <v>500000</v>
      </c>
      <c r="V12" s="77"/>
      <c r="W12" s="23"/>
    </row>
    <row r="13" spans="1:25" ht="36" customHeight="1" x14ac:dyDescent="0.25">
      <c r="A13" s="94"/>
      <c r="B13" s="94"/>
      <c r="C13" s="94"/>
      <c r="D13" s="17" t="s">
        <v>54</v>
      </c>
      <c r="E13" s="17" t="s">
        <v>55</v>
      </c>
      <c r="F13" s="17" t="s">
        <v>15</v>
      </c>
      <c r="G13" s="95"/>
      <c r="H13" s="95"/>
      <c r="I13" s="95"/>
      <c r="J13" s="19" t="s">
        <v>34</v>
      </c>
      <c r="K13" s="20">
        <v>10000</v>
      </c>
      <c r="L13" s="22"/>
      <c r="M13" s="22"/>
      <c r="N13" s="21">
        <v>28.8</v>
      </c>
      <c r="O13" s="22"/>
      <c r="P13" s="22"/>
      <c r="Q13" s="22"/>
      <c r="R13" s="22"/>
      <c r="S13" s="22"/>
      <c r="T13" s="22"/>
      <c r="U13" s="21">
        <f t="shared" si="0"/>
        <v>288000</v>
      </c>
      <c r="V13" s="77"/>
      <c r="W13" s="28"/>
      <c r="X13" s="22"/>
      <c r="Y13" s="22"/>
    </row>
    <row r="14" spans="1:25" ht="90" customHeight="1" x14ac:dyDescent="0.25">
      <c r="A14" s="94"/>
      <c r="B14" s="94"/>
      <c r="C14" s="94"/>
      <c r="D14" s="10" t="s">
        <v>56</v>
      </c>
      <c r="E14" s="10" t="s">
        <v>57</v>
      </c>
      <c r="F14" s="10" t="s">
        <v>16</v>
      </c>
      <c r="G14" s="95"/>
      <c r="H14" s="95"/>
      <c r="I14" s="95"/>
      <c r="J14" s="25" t="s">
        <v>34</v>
      </c>
      <c r="K14" s="26">
        <v>10000</v>
      </c>
      <c r="O14" s="3">
        <v>90</v>
      </c>
      <c r="U14" s="3">
        <f t="shared" si="0"/>
        <v>900000</v>
      </c>
      <c r="V14" s="77"/>
      <c r="W14" s="23"/>
    </row>
    <row r="15" spans="1:25" ht="36" customHeight="1" x14ac:dyDescent="0.25">
      <c r="A15" s="94">
        <v>4</v>
      </c>
      <c r="B15" s="94" t="s">
        <v>58</v>
      </c>
      <c r="C15" s="94" t="s">
        <v>59</v>
      </c>
      <c r="D15" s="10" t="s">
        <v>60</v>
      </c>
      <c r="E15" s="10" t="s">
        <v>61</v>
      </c>
      <c r="F15" s="10" t="s">
        <v>17</v>
      </c>
      <c r="G15" s="95" t="s">
        <v>62</v>
      </c>
      <c r="H15" s="95" t="s">
        <v>63</v>
      </c>
      <c r="I15" s="95" t="s">
        <v>63</v>
      </c>
      <c r="J15" s="25" t="s">
        <v>34</v>
      </c>
      <c r="K15" s="26">
        <v>500</v>
      </c>
      <c r="P15" s="3">
        <v>13.91</v>
      </c>
      <c r="U15" s="3">
        <f t="shared" si="0"/>
        <v>6955</v>
      </c>
      <c r="V15" s="77" t="str">
        <f>IF(COUNT(U15:U16)=0,"",INDEX(F15:F16,MATCH(MIN(U15:U16),U15:U16,0)))</f>
        <v>Bukhari Medical Supplies</v>
      </c>
      <c r="W15" s="23" t="str">
        <f>IF(COUNT(U15:U16)=0,"",INDEX(F15:F16,MATCH(SMALL(U15:U16,1),U15:U16,0)))</f>
        <v>Bukhari Medical Supplies</v>
      </c>
      <c r="X15" s="3" t="str">
        <f>IF(COUNT(U15:U16)&lt;2,"",INDEX(F15:F16,MATCH(SMALL(U15:U16,2),U15:U16,0)))</f>
        <v>Rehman Trading Company</v>
      </c>
      <c r="Y15" s="3" t="str">
        <f>IF(COUNT(U15:U16)&lt;3,"",INDEX(F15:F16,MATCH(SMALL(U15:U16,3),U15:U16,0)))</f>
        <v/>
      </c>
    </row>
    <row r="16" spans="1:25" ht="36" customHeight="1" x14ac:dyDescent="0.25">
      <c r="A16" s="94"/>
      <c r="B16" s="94"/>
      <c r="C16" s="94"/>
      <c r="D16" s="17" t="s">
        <v>64</v>
      </c>
      <c r="E16" s="17" t="s">
        <v>65</v>
      </c>
      <c r="F16" s="17" t="s">
        <v>15</v>
      </c>
      <c r="G16" s="95"/>
      <c r="H16" s="95"/>
      <c r="I16" s="95"/>
      <c r="J16" s="19" t="s">
        <v>34</v>
      </c>
      <c r="K16" s="20">
        <v>500</v>
      </c>
      <c r="L16" s="22"/>
      <c r="M16" s="22"/>
      <c r="N16" s="21">
        <v>4.25</v>
      </c>
      <c r="O16" s="22"/>
      <c r="P16" s="22"/>
      <c r="Q16" s="22"/>
      <c r="R16" s="22"/>
      <c r="S16" s="22"/>
      <c r="T16" s="22"/>
      <c r="U16" s="21">
        <f t="shared" si="0"/>
        <v>2125</v>
      </c>
      <c r="V16" s="77"/>
      <c r="W16" s="28"/>
      <c r="X16" s="22"/>
      <c r="Y16" s="22"/>
    </row>
    <row r="17" spans="1:25" ht="36" customHeight="1" x14ac:dyDescent="0.25">
      <c r="A17" s="94">
        <v>5</v>
      </c>
      <c r="B17" s="94" t="s">
        <v>58</v>
      </c>
      <c r="C17" s="94" t="s">
        <v>44</v>
      </c>
      <c r="D17" s="10" t="s">
        <v>66</v>
      </c>
      <c r="E17" s="10" t="s">
        <v>51</v>
      </c>
      <c r="F17" s="10" t="s">
        <v>14</v>
      </c>
      <c r="G17" s="95" t="s">
        <v>67</v>
      </c>
      <c r="H17" s="95" t="s">
        <v>68</v>
      </c>
      <c r="I17" s="95" t="s">
        <v>68</v>
      </c>
      <c r="J17" s="25" t="s">
        <v>34</v>
      </c>
      <c r="K17" s="26">
        <v>2000</v>
      </c>
      <c r="M17" s="3">
        <v>28</v>
      </c>
      <c r="U17" s="3">
        <f t="shared" si="0"/>
        <v>56000</v>
      </c>
      <c r="V17" s="77" t="str">
        <f>IF(COUNT(U17:U19)=0,"",INDEX(F17:F19,MATCH(MIN(U17:U19),U17:U19,0)))</f>
        <v>A.K Enterprises</v>
      </c>
      <c r="W17" s="23" t="str">
        <f>IF(COUNT(U17:U19)=0,"",INDEX(F17:F19,MATCH(SMALL(U17:U19,1),U17:U19,0)))</f>
        <v>A.K Enterprises</v>
      </c>
      <c r="X17" s="3" t="str">
        <f>IF(COUNT(U17:U19)&lt;2,"",INDEX(F17:F19,MATCH(SMALL(U17:U19,2),U17:U19,0)))</f>
        <v>Bukhari Medical Supplies</v>
      </c>
      <c r="Y17" s="3" t="str">
        <f>IF(COUNT(U17:U19)&lt;3,"",INDEX(F17:F19,MATCH(SMALL(U17:U19,3),U17:U19,0)))</f>
        <v>Ali Traders</v>
      </c>
    </row>
    <row r="18" spans="1:25" ht="54" customHeight="1" x14ac:dyDescent="0.25">
      <c r="A18" s="94"/>
      <c r="B18" s="94"/>
      <c r="C18" s="94"/>
      <c r="D18" s="17" t="s">
        <v>52</v>
      </c>
      <c r="E18" s="17" t="s">
        <v>53</v>
      </c>
      <c r="F18" s="17" t="s">
        <v>13</v>
      </c>
      <c r="G18" s="95"/>
      <c r="H18" s="95"/>
      <c r="I18" s="95"/>
      <c r="J18" s="19" t="s">
        <v>34</v>
      </c>
      <c r="K18" s="20">
        <v>2000</v>
      </c>
      <c r="L18" s="21">
        <v>6.6</v>
      </c>
      <c r="M18" s="22"/>
      <c r="N18" s="22"/>
      <c r="O18" s="22"/>
      <c r="P18" s="22"/>
      <c r="Q18" s="22"/>
      <c r="R18" s="22"/>
      <c r="S18" s="22"/>
      <c r="T18" s="22"/>
      <c r="U18" s="21">
        <f t="shared" si="0"/>
        <v>13200</v>
      </c>
      <c r="V18" s="77"/>
      <c r="W18" s="28"/>
      <c r="X18" s="22"/>
      <c r="Y18" s="22"/>
    </row>
    <row r="19" spans="1:25" ht="36" customHeight="1" x14ac:dyDescent="0.25">
      <c r="A19" s="94"/>
      <c r="B19" s="94"/>
      <c r="C19" s="94"/>
      <c r="D19" s="10" t="s">
        <v>69</v>
      </c>
      <c r="E19" s="10" t="s">
        <v>70</v>
      </c>
      <c r="F19" s="10" t="s">
        <v>15</v>
      </c>
      <c r="G19" s="95"/>
      <c r="H19" s="95"/>
      <c r="I19" s="95"/>
      <c r="J19" s="25" t="s">
        <v>34</v>
      </c>
      <c r="K19" s="26">
        <v>2000</v>
      </c>
      <c r="N19" s="3">
        <v>7.85</v>
      </c>
      <c r="U19" s="3">
        <f t="shared" si="0"/>
        <v>15700</v>
      </c>
      <c r="V19" s="77"/>
      <c r="W19" s="23"/>
    </row>
    <row r="20" spans="1:25" ht="36" customHeight="1" x14ac:dyDescent="0.25">
      <c r="A20" s="94">
        <v>6</v>
      </c>
      <c r="B20" s="94" t="s">
        <v>71</v>
      </c>
      <c r="C20" s="94" t="s">
        <v>72</v>
      </c>
      <c r="D20" s="17" t="s">
        <v>73</v>
      </c>
      <c r="E20" s="17" t="s">
        <v>74</v>
      </c>
      <c r="F20" s="17" t="s">
        <v>13</v>
      </c>
      <c r="G20" s="95" t="s">
        <v>75</v>
      </c>
      <c r="H20" s="95" t="s">
        <v>76</v>
      </c>
      <c r="I20" s="95" t="s">
        <v>76</v>
      </c>
      <c r="J20" s="19" t="s">
        <v>34</v>
      </c>
      <c r="K20" s="20">
        <v>1000</v>
      </c>
      <c r="L20" s="21">
        <v>11.25</v>
      </c>
      <c r="M20" s="22"/>
      <c r="N20" s="22"/>
      <c r="O20" s="22"/>
      <c r="P20" s="22"/>
      <c r="Q20" s="22"/>
      <c r="R20" s="22"/>
      <c r="S20" s="22"/>
      <c r="T20" s="22"/>
      <c r="U20" s="21">
        <f t="shared" si="0"/>
        <v>11250</v>
      </c>
      <c r="V20" s="77" t="str">
        <f>IF(COUNT(U20:U21)=0,"",INDEX(F20:F21,MATCH(MIN(U20:U21),U20:U21,0)))</f>
        <v>A.K Enterprises</v>
      </c>
      <c r="W20" s="28" t="str">
        <f>IF(COUNT(U20:U21)=0,"",INDEX(F20:F21,MATCH(SMALL(U20:U21,1),U20:U21,0)))</f>
        <v>A.K Enterprises</v>
      </c>
      <c r="X20" s="22" t="str">
        <f>IF(COUNT(U20:U21)&lt;2,"",INDEX(F20:F21,MATCH(SMALL(U20:U21,2),U20:U21,0)))</f>
        <v>Bukhari Medical Supplies</v>
      </c>
      <c r="Y20" s="22" t="str">
        <f>IF(COUNT(U20:U21)&lt;3,"",INDEX(F20:F21,MATCH(SMALL(U20:U21,3),U20:U21,0)))</f>
        <v/>
      </c>
    </row>
    <row r="21" spans="1:25" ht="36" customHeight="1" x14ac:dyDescent="0.25">
      <c r="A21" s="94"/>
      <c r="B21" s="94"/>
      <c r="C21" s="94"/>
      <c r="D21" s="10" t="s">
        <v>77</v>
      </c>
      <c r="E21" s="10" t="s">
        <v>65</v>
      </c>
      <c r="F21" s="10" t="s">
        <v>15</v>
      </c>
      <c r="G21" s="95"/>
      <c r="H21" s="95"/>
      <c r="I21" s="95"/>
      <c r="J21" s="25" t="s">
        <v>34</v>
      </c>
      <c r="K21" s="26">
        <v>1000</v>
      </c>
      <c r="N21" s="3">
        <v>54.6</v>
      </c>
      <c r="U21" s="3">
        <f t="shared" si="0"/>
        <v>54600</v>
      </c>
      <c r="V21" s="77"/>
      <c r="W21" s="23"/>
    </row>
    <row r="22" spans="1:25" ht="72" customHeight="1" x14ac:dyDescent="0.25">
      <c r="A22" s="94">
        <v>7</v>
      </c>
      <c r="B22" s="94" t="s">
        <v>58</v>
      </c>
      <c r="C22" s="94" t="s">
        <v>78</v>
      </c>
      <c r="D22" s="10" t="s">
        <v>79</v>
      </c>
      <c r="E22" s="10" t="s">
        <v>80</v>
      </c>
      <c r="F22" s="24" t="s">
        <v>37</v>
      </c>
      <c r="G22" s="95" t="s">
        <v>81</v>
      </c>
      <c r="H22" s="95" t="s">
        <v>82</v>
      </c>
      <c r="I22" s="95" t="s">
        <v>83</v>
      </c>
      <c r="J22" s="25" t="s">
        <v>34</v>
      </c>
      <c r="K22" s="26">
        <v>1000</v>
      </c>
      <c r="T22" s="3">
        <v>39.74</v>
      </c>
      <c r="U22" s="3">
        <f t="shared" si="0"/>
        <v>39740</v>
      </c>
      <c r="V22" s="77" t="str">
        <f>IF(COUNT(U22:U23)=0,"",INDEX(F22:F23,MATCH(MIN(U22:U23),U22:U23,0)))</f>
        <v>Ali Traders</v>
      </c>
      <c r="W22" s="23" t="str">
        <f>IF(COUNT(U22:U23)=0,"",INDEX(F22:F23,MATCH(SMALL(U22:U23,1),U22:U23,0)))</f>
        <v>Ali Traders</v>
      </c>
      <c r="X22" s="3" t="str">
        <f>IF(COUNT(U22:U23)&lt;2,"",INDEX(F22:F23,MATCH(SMALL(U22:U23,2),U22:U23,0)))</f>
        <v>Yasir Distibution</v>
      </c>
      <c r="Y22" s="3" t="str">
        <f>IF(COUNT(U22:U23)&lt;3,"",INDEX(F22:F23,MATCH(SMALL(U22:U23,3),U22:U23,0)))</f>
        <v/>
      </c>
    </row>
    <row r="23" spans="1:25" ht="36" customHeight="1" x14ac:dyDescent="0.25">
      <c r="A23" s="94"/>
      <c r="B23" s="94"/>
      <c r="C23" s="94"/>
      <c r="D23" s="17" t="s">
        <v>84</v>
      </c>
      <c r="E23" s="17" t="s">
        <v>85</v>
      </c>
      <c r="F23" s="17" t="s">
        <v>14</v>
      </c>
      <c r="G23" s="95"/>
      <c r="H23" s="95"/>
      <c r="I23" s="95"/>
      <c r="J23" s="19" t="s">
        <v>34</v>
      </c>
      <c r="K23" s="20">
        <v>1000</v>
      </c>
      <c r="L23" s="22"/>
      <c r="M23" s="21">
        <v>31</v>
      </c>
      <c r="N23" s="22"/>
      <c r="O23" s="22"/>
      <c r="P23" s="22"/>
      <c r="Q23" s="22"/>
      <c r="R23" s="22"/>
      <c r="S23" s="22"/>
      <c r="T23" s="22"/>
      <c r="U23" s="21">
        <f t="shared" si="0"/>
        <v>31000</v>
      </c>
      <c r="V23" s="77"/>
      <c r="W23" s="28"/>
      <c r="X23" s="22"/>
      <c r="Y23" s="22"/>
    </row>
    <row r="24" spans="1:25" ht="36" customHeight="1" x14ac:dyDescent="0.25">
      <c r="A24" s="94">
        <v>8</v>
      </c>
      <c r="B24" s="94" t="s">
        <v>28</v>
      </c>
      <c r="C24" s="94" t="s">
        <v>86</v>
      </c>
      <c r="D24" s="10" t="s">
        <v>87</v>
      </c>
      <c r="E24" s="10" t="s">
        <v>74</v>
      </c>
      <c r="F24" s="10" t="s">
        <v>13</v>
      </c>
      <c r="G24" s="18" t="s">
        <v>88</v>
      </c>
      <c r="H24" s="18" t="s">
        <v>89</v>
      </c>
      <c r="I24" s="18" t="s">
        <v>89</v>
      </c>
      <c r="J24" s="25" t="s">
        <v>34</v>
      </c>
      <c r="K24" s="26">
        <v>2000</v>
      </c>
      <c r="L24" s="3">
        <v>1000</v>
      </c>
      <c r="U24" s="3">
        <f t="shared" si="0"/>
        <v>2000000</v>
      </c>
      <c r="V24" s="77" t="str">
        <f>IF(COUNT(U24:U25)=0,"",INDEX(F24:F25,MATCH(MIN(U24:U25),U24:U25,0)))</f>
        <v>Impressive Biotechnical &amp; Pharmaceuticals</v>
      </c>
      <c r="W24" s="23" t="str">
        <f>IF(COUNT(U24:U25)=0,"",INDEX(F24:F25,MATCH(SMALL(U24:U25,1),U24:U25,0)))</f>
        <v>Impressive Biotechnical &amp; Pharmaceuticals</v>
      </c>
      <c r="X24" s="3" t="str">
        <f>IF(COUNT(U24:U25)&lt;2,"",INDEX(F24:F25,MATCH(SMALL(U24:U25,2),U24:U25,0)))</f>
        <v>A.K Enterprises</v>
      </c>
      <c r="Y24" s="3" t="str">
        <f>IF(COUNT(U24:U25)&lt;3,"",INDEX(F24:F25,MATCH(SMALL(U24:U25,3),U24:U25,0)))</f>
        <v/>
      </c>
    </row>
    <row r="25" spans="1:25" ht="90" customHeight="1" x14ac:dyDescent="0.25">
      <c r="A25" s="94"/>
      <c r="B25" s="94"/>
      <c r="C25" s="94"/>
      <c r="D25" s="17" t="s">
        <v>90</v>
      </c>
      <c r="E25" s="17" t="s">
        <v>57</v>
      </c>
      <c r="F25" s="17" t="s">
        <v>16</v>
      </c>
      <c r="G25" s="29" t="s">
        <v>88</v>
      </c>
      <c r="H25" s="29" t="s">
        <v>89</v>
      </c>
      <c r="I25" s="29" t="s">
        <v>89</v>
      </c>
      <c r="J25" s="19" t="s">
        <v>34</v>
      </c>
      <c r="K25" s="20">
        <v>2000</v>
      </c>
      <c r="L25" s="22"/>
      <c r="M25" s="22"/>
      <c r="N25" s="22"/>
      <c r="O25" s="21">
        <v>890</v>
      </c>
      <c r="P25" s="22"/>
      <c r="Q25" s="22"/>
      <c r="R25" s="22"/>
      <c r="S25" s="22"/>
      <c r="T25" s="22"/>
      <c r="U25" s="21">
        <f t="shared" si="0"/>
        <v>1780000</v>
      </c>
      <c r="V25" s="77"/>
      <c r="W25" s="28"/>
      <c r="X25" s="22"/>
      <c r="Y25" s="22"/>
    </row>
    <row r="26" spans="1:25" ht="36" customHeight="1" x14ac:dyDescent="0.25">
      <c r="A26" s="94">
        <v>9</v>
      </c>
      <c r="B26" s="94" t="s">
        <v>58</v>
      </c>
      <c r="C26" s="94" t="s">
        <v>91</v>
      </c>
      <c r="D26" s="17" t="s">
        <v>92</v>
      </c>
      <c r="E26" s="17" t="s">
        <v>93</v>
      </c>
      <c r="F26" s="17" t="s">
        <v>14</v>
      </c>
      <c r="G26" s="95" t="s">
        <v>94</v>
      </c>
      <c r="H26" s="95" t="s">
        <v>68</v>
      </c>
      <c r="I26" s="95" t="s">
        <v>68</v>
      </c>
      <c r="J26" s="19" t="s">
        <v>34</v>
      </c>
      <c r="K26" s="20">
        <v>2000</v>
      </c>
      <c r="L26" s="22"/>
      <c r="M26" s="21">
        <v>8.67</v>
      </c>
      <c r="N26" s="22"/>
      <c r="O26" s="22"/>
      <c r="P26" s="22"/>
      <c r="Q26" s="22"/>
      <c r="R26" s="22"/>
      <c r="S26" s="22"/>
      <c r="T26" s="22"/>
      <c r="U26" s="21">
        <f t="shared" si="0"/>
        <v>17340</v>
      </c>
      <c r="V26" s="77" t="str">
        <f>IF(COUNT(U26:U27)=0,"",INDEX(F26:F27,MATCH(MIN(U26:U27),U26:U27,0)))</f>
        <v>Ali Traders</v>
      </c>
      <c r="W26" s="28" t="str">
        <f>IF(COUNT(U26:U27)=0,"",INDEX(F26:F27,MATCH(SMALL(U26:U27,1),U26:U27,0)))</f>
        <v>Ali Traders</v>
      </c>
      <c r="X26" s="22" t="str">
        <f>IF(COUNT(U26:U27)&lt;2,"",INDEX(F26:F27,MATCH(SMALL(U26:U27,2),U26:U27,0)))</f>
        <v>A.K Enterprises</v>
      </c>
      <c r="Y26" s="22" t="str">
        <f>IF(COUNT(U26:U27)&lt;3,"",INDEX(F26:F27,MATCH(SMALL(U26:U27,3),U26:U27,0)))</f>
        <v/>
      </c>
    </row>
    <row r="27" spans="1:25" ht="36" customHeight="1" x14ac:dyDescent="0.25">
      <c r="A27" s="94"/>
      <c r="B27" s="94"/>
      <c r="C27" s="94"/>
      <c r="D27" s="10" t="s">
        <v>95</v>
      </c>
      <c r="E27" s="10" t="s">
        <v>96</v>
      </c>
      <c r="F27" s="10" t="s">
        <v>13</v>
      </c>
      <c r="G27" s="95"/>
      <c r="H27" s="95"/>
      <c r="I27" s="95"/>
      <c r="J27" s="25" t="s">
        <v>34</v>
      </c>
      <c r="K27" s="26">
        <v>2000</v>
      </c>
      <c r="L27" s="3">
        <v>12.11</v>
      </c>
      <c r="U27" s="3">
        <f t="shared" si="0"/>
        <v>24220</v>
      </c>
      <c r="V27" s="77"/>
      <c r="W27" s="23"/>
    </row>
    <row r="28" spans="1:25" ht="54" customHeight="1" x14ac:dyDescent="0.25">
      <c r="A28" s="94">
        <v>10</v>
      </c>
      <c r="B28" s="94" t="s">
        <v>58</v>
      </c>
      <c r="C28" s="94" t="s">
        <v>97</v>
      </c>
      <c r="D28" s="17" t="s">
        <v>98</v>
      </c>
      <c r="E28" s="17" t="s">
        <v>93</v>
      </c>
      <c r="F28" s="17" t="s">
        <v>14</v>
      </c>
      <c r="G28" s="95" t="s">
        <v>88</v>
      </c>
      <c r="H28" s="95" t="s">
        <v>99</v>
      </c>
      <c r="I28" s="95" t="s">
        <v>99</v>
      </c>
      <c r="J28" s="19" t="s">
        <v>34</v>
      </c>
      <c r="K28" s="20">
        <v>10000</v>
      </c>
      <c r="L28" s="22"/>
      <c r="M28" s="21">
        <v>2.95</v>
      </c>
      <c r="N28" s="22"/>
      <c r="O28" s="22"/>
      <c r="P28" s="22"/>
      <c r="Q28" s="22"/>
      <c r="R28" s="22"/>
      <c r="S28" s="22"/>
      <c r="T28" s="22"/>
      <c r="U28" s="21">
        <f t="shared" si="0"/>
        <v>29500</v>
      </c>
      <c r="V28" s="77" t="str">
        <f>IF(COUNT(U28:U29)=0,"",INDEX(F28:F29,MATCH(MIN(U28:U29),U28:U29,0)))</f>
        <v>Ali Traders</v>
      </c>
      <c r="W28" s="28" t="str">
        <f>IF(COUNT(U28:U29)=0,"",INDEX(F28:F29,MATCH(SMALL(U28:U29,1),U28:U29,0)))</f>
        <v>Ali Traders</v>
      </c>
      <c r="X28" s="22" t="str">
        <f>IF(COUNT(U28:U29)&lt;2,"",INDEX(F28:F29,MATCH(SMALL(U28:U29,2),U28:U29,0)))</f>
        <v>A.K Enterprises</v>
      </c>
      <c r="Y28" s="22" t="str">
        <f>IF(COUNT(U28:U29)&lt;3,"",INDEX(F28:F29,MATCH(SMALL(U28:U29,3),U28:U29,0)))</f>
        <v/>
      </c>
    </row>
    <row r="29" spans="1:25" ht="36" customHeight="1" x14ac:dyDescent="0.25">
      <c r="A29" s="94"/>
      <c r="B29" s="94"/>
      <c r="C29" s="94"/>
      <c r="D29" s="10" t="s">
        <v>100</v>
      </c>
      <c r="E29" s="10" t="s">
        <v>96</v>
      </c>
      <c r="F29" s="10" t="s">
        <v>13</v>
      </c>
      <c r="G29" s="95"/>
      <c r="H29" s="95"/>
      <c r="I29" s="95"/>
      <c r="J29" s="25" t="s">
        <v>34</v>
      </c>
      <c r="K29" s="26">
        <v>10000</v>
      </c>
      <c r="L29" s="3">
        <v>3.72</v>
      </c>
      <c r="U29" s="3">
        <f t="shared" si="0"/>
        <v>37200</v>
      </c>
      <c r="V29" s="77"/>
      <c r="W29" s="23"/>
    </row>
    <row r="30" spans="1:25" ht="36" customHeight="1" x14ac:dyDescent="0.25">
      <c r="A30" s="94">
        <v>11</v>
      </c>
      <c r="B30" s="94" t="s">
        <v>101</v>
      </c>
      <c r="C30" s="94" t="s">
        <v>97</v>
      </c>
      <c r="D30" s="10" t="s">
        <v>102</v>
      </c>
      <c r="E30" s="10" t="s">
        <v>51</v>
      </c>
      <c r="F30" s="10" t="s">
        <v>14</v>
      </c>
      <c r="G30" s="95" t="s">
        <v>103</v>
      </c>
      <c r="H30" s="95" t="s">
        <v>104</v>
      </c>
      <c r="I30" s="95" t="s">
        <v>104</v>
      </c>
      <c r="J30" s="25" t="s">
        <v>34</v>
      </c>
      <c r="K30" s="26">
        <v>1000</v>
      </c>
      <c r="M30" s="3">
        <v>65</v>
      </c>
      <c r="U30" s="3">
        <f t="shared" si="0"/>
        <v>65000</v>
      </c>
      <c r="V30" s="77" t="str">
        <f>IF(COUNT(U30:U35)=0,"",INDEX(F30:F35,MATCH(MIN(U30:U35),U30:U35,0)))</f>
        <v>Bukhari Medical Supplies</v>
      </c>
      <c r="W30" s="23" t="str">
        <f>IF(COUNT(U30:U35)=0,"",INDEX(F30:F35,MATCH(SMALL(U30:U35,1),U30:U35,0)))</f>
        <v>Bukhari Medical Supplies</v>
      </c>
      <c r="X30" s="3" t="str">
        <f>IF(COUNT(U30:U35)&lt;2,"",INDEX(F30:F35,MATCH(SMALL(U30:U35,2),U30:U35,0)))</f>
        <v>Smakz Enterptises</v>
      </c>
      <c r="Y30" s="3" t="str">
        <f>IF(COUNT(U30:U35)&lt;3,"",INDEX(F30:F35,MATCH(SMALL(U30:U35,3),U30:U35,0)))</f>
        <v>Ali Traders</v>
      </c>
    </row>
    <row r="31" spans="1:25" ht="36" customHeight="1" x14ac:dyDescent="0.25">
      <c r="A31" s="94"/>
      <c r="B31" s="94"/>
      <c r="C31" s="94"/>
      <c r="D31" s="10" t="s">
        <v>100</v>
      </c>
      <c r="E31" s="10" t="s">
        <v>96</v>
      </c>
      <c r="F31" s="10" t="s">
        <v>13</v>
      </c>
      <c r="G31" s="95"/>
      <c r="H31" s="95"/>
      <c r="I31" s="95"/>
      <c r="J31" s="25" t="s">
        <v>34</v>
      </c>
      <c r="K31" s="26">
        <v>1000</v>
      </c>
      <c r="L31" s="3">
        <v>109.75</v>
      </c>
      <c r="U31" s="3">
        <f t="shared" si="0"/>
        <v>109750</v>
      </c>
      <c r="V31" s="77"/>
      <c r="W31" s="23"/>
    </row>
    <row r="32" spans="1:25" ht="36" customHeight="1" x14ac:dyDescent="0.25">
      <c r="A32" s="94"/>
      <c r="B32" s="94"/>
      <c r="C32" s="94"/>
      <c r="D32" s="10" t="s">
        <v>105</v>
      </c>
      <c r="E32" s="10" t="s">
        <v>61</v>
      </c>
      <c r="F32" s="10" t="s">
        <v>17</v>
      </c>
      <c r="G32" s="95"/>
      <c r="H32" s="95"/>
      <c r="I32" s="95"/>
      <c r="J32" s="25" t="s">
        <v>34</v>
      </c>
      <c r="K32" s="26">
        <v>1000</v>
      </c>
      <c r="P32" s="3">
        <v>74.08</v>
      </c>
      <c r="U32" s="3">
        <f t="shared" si="0"/>
        <v>74080</v>
      </c>
      <c r="V32" s="77"/>
      <c r="W32" s="23"/>
    </row>
    <row r="33" spans="1:25" ht="36" customHeight="1" x14ac:dyDescent="0.25">
      <c r="A33" s="94"/>
      <c r="B33" s="94"/>
      <c r="C33" s="94"/>
      <c r="D33" s="17" t="s">
        <v>106</v>
      </c>
      <c r="E33" s="17" t="s">
        <v>107</v>
      </c>
      <c r="F33" s="17" t="s">
        <v>15</v>
      </c>
      <c r="G33" s="95"/>
      <c r="H33" s="95"/>
      <c r="I33" s="95"/>
      <c r="J33" s="19" t="s">
        <v>34</v>
      </c>
      <c r="K33" s="20">
        <v>1000</v>
      </c>
      <c r="L33" s="22"/>
      <c r="M33" s="22"/>
      <c r="N33" s="21">
        <v>49.4</v>
      </c>
      <c r="O33" s="22"/>
      <c r="P33" s="22"/>
      <c r="Q33" s="22"/>
      <c r="R33" s="22"/>
      <c r="S33" s="22"/>
      <c r="T33" s="22"/>
      <c r="U33" s="21">
        <f t="shared" si="0"/>
        <v>49400</v>
      </c>
      <c r="V33" s="77"/>
      <c r="W33" s="28"/>
      <c r="X33" s="22"/>
      <c r="Y33" s="22"/>
    </row>
    <row r="34" spans="1:25" ht="90" customHeight="1" x14ac:dyDescent="0.25">
      <c r="A34" s="94"/>
      <c r="B34" s="94"/>
      <c r="C34" s="94"/>
      <c r="D34" s="10" t="s">
        <v>108</v>
      </c>
      <c r="E34" s="10" t="s">
        <v>57</v>
      </c>
      <c r="F34" s="10" t="s">
        <v>16</v>
      </c>
      <c r="G34" s="95"/>
      <c r="H34" s="95"/>
      <c r="I34" s="95"/>
      <c r="J34" s="25" t="s">
        <v>34</v>
      </c>
      <c r="K34" s="26">
        <v>1000</v>
      </c>
      <c r="O34" s="3">
        <v>108</v>
      </c>
      <c r="U34" s="3">
        <f t="shared" si="0"/>
        <v>108000</v>
      </c>
      <c r="V34" s="77"/>
      <c r="W34" s="23"/>
    </row>
    <row r="35" spans="1:25" ht="36" customHeight="1" x14ac:dyDescent="0.25">
      <c r="A35" s="94"/>
      <c r="B35" s="94"/>
      <c r="C35" s="94"/>
      <c r="D35" s="30" t="s">
        <v>109</v>
      </c>
      <c r="E35" s="30" t="s">
        <v>110</v>
      </c>
      <c r="F35" s="30" t="s">
        <v>47</v>
      </c>
      <c r="G35" s="95"/>
      <c r="H35" s="31" t="s">
        <v>111</v>
      </c>
      <c r="I35" s="95"/>
      <c r="J35" s="32" t="s">
        <v>34</v>
      </c>
      <c r="K35" s="33">
        <v>1000</v>
      </c>
      <c r="L35" s="34"/>
      <c r="M35" s="34"/>
      <c r="N35" s="34"/>
      <c r="O35" s="34"/>
      <c r="P35" s="34"/>
      <c r="Q35" s="34"/>
      <c r="R35" s="34">
        <v>50</v>
      </c>
      <c r="S35" s="34"/>
      <c r="T35" s="34"/>
      <c r="U35" s="34">
        <f t="shared" si="0"/>
        <v>50000</v>
      </c>
      <c r="V35" s="77"/>
      <c r="W35" s="34"/>
      <c r="X35" s="34"/>
      <c r="Y35" s="34"/>
    </row>
    <row r="36" spans="1:25" ht="36" customHeight="1" x14ac:dyDescent="0.25">
      <c r="A36" s="94">
        <v>12</v>
      </c>
      <c r="B36" s="94" t="s">
        <v>28</v>
      </c>
      <c r="C36" s="94" t="s">
        <v>112</v>
      </c>
      <c r="D36" s="10" t="s">
        <v>113</v>
      </c>
      <c r="E36" s="10" t="s">
        <v>51</v>
      </c>
      <c r="F36" s="10" t="s">
        <v>14</v>
      </c>
      <c r="G36" s="95" t="s">
        <v>114</v>
      </c>
      <c r="H36" s="95" t="s">
        <v>115</v>
      </c>
      <c r="I36" s="95" t="s">
        <v>115</v>
      </c>
      <c r="J36" s="25" t="s">
        <v>34</v>
      </c>
      <c r="K36" s="26">
        <v>6000</v>
      </c>
      <c r="M36" s="3">
        <v>22</v>
      </c>
      <c r="U36" s="3">
        <f t="shared" si="0"/>
        <v>132000</v>
      </c>
      <c r="V36" s="77" t="str">
        <f>IF(COUNT(U36:U42)=0,"",INDEX(F36:F42,MATCH(MIN(U36:U42),U36:U42,0)))</f>
        <v>Bukhari Medical Supplies</v>
      </c>
      <c r="W36" s="23" t="str">
        <f>IF(COUNT(U36:U42)=0,"",INDEX(F36:F42,MATCH(SMALL(U36:U42,1),U36:U42,0)))</f>
        <v>Bukhari Medical Supplies</v>
      </c>
      <c r="X36" s="3" t="str">
        <f>IF(COUNT(U36:U42)&lt;2,"",INDEX(F36:F42,MATCH(SMALL(U36:U42,2),U36:U42,0)))</f>
        <v>A.K Enterprises</v>
      </c>
      <c r="Y36" s="3" t="str">
        <f>IF(COUNT(U36:U42)&lt;3,"",INDEX(F36:F42,MATCH(SMALL(U36:U42,3),U36:U42,0)))</f>
        <v>Ali Traders</v>
      </c>
    </row>
    <row r="37" spans="1:25" ht="54" customHeight="1" x14ac:dyDescent="0.25">
      <c r="A37" s="94"/>
      <c r="B37" s="94"/>
      <c r="C37" s="94"/>
      <c r="D37" s="10" t="s">
        <v>116</v>
      </c>
      <c r="E37" s="10" t="s">
        <v>31</v>
      </c>
      <c r="F37" s="10" t="s">
        <v>13</v>
      </c>
      <c r="G37" s="95"/>
      <c r="H37" s="95"/>
      <c r="I37" s="95"/>
      <c r="J37" s="25" t="s">
        <v>34</v>
      </c>
      <c r="K37" s="26">
        <v>6000</v>
      </c>
      <c r="L37" s="3">
        <v>22.52</v>
      </c>
      <c r="U37" s="3">
        <f t="shared" ref="U37:U68" si="1">PRODUCT(K37,L37,M37,N37,O37,P37,Q37,R37,S37,T37)</f>
        <v>135120</v>
      </c>
      <c r="V37" s="77"/>
      <c r="W37" s="23"/>
    </row>
    <row r="38" spans="1:25" ht="54" customHeight="1" x14ac:dyDescent="0.25">
      <c r="A38" s="94"/>
      <c r="B38" s="94"/>
      <c r="C38" s="94"/>
      <c r="D38" s="10" t="s">
        <v>117</v>
      </c>
      <c r="E38" s="10" t="s">
        <v>53</v>
      </c>
      <c r="F38" s="10" t="s">
        <v>13</v>
      </c>
      <c r="G38" s="95"/>
      <c r="H38" s="95"/>
      <c r="I38" s="95"/>
      <c r="J38" s="25" t="s">
        <v>34</v>
      </c>
      <c r="K38" s="26">
        <v>6000</v>
      </c>
      <c r="L38" s="3">
        <v>21.12</v>
      </c>
      <c r="U38" s="3">
        <f t="shared" si="1"/>
        <v>126720</v>
      </c>
      <c r="V38" s="77"/>
      <c r="W38" s="23"/>
    </row>
    <row r="39" spans="1:25" ht="36" customHeight="1" x14ac:dyDescent="0.25">
      <c r="A39" s="94"/>
      <c r="B39" s="94"/>
      <c r="C39" s="94"/>
      <c r="D39" s="17" t="s">
        <v>118</v>
      </c>
      <c r="E39" s="17" t="s">
        <v>55</v>
      </c>
      <c r="F39" s="17" t="s">
        <v>15</v>
      </c>
      <c r="G39" s="95"/>
      <c r="H39" s="95"/>
      <c r="I39" s="95"/>
      <c r="J39" s="19" t="s">
        <v>34</v>
      </c>
      <c r="K39" s="20">
        <v>6000</v>
      </c>
      <c r="L39" s="22"/>
      <c r="M39" s="22"/>
      <c r="N39" s="21">
        <v>15.5</v>
      </c>
      <c r="O39" s="22"/>
      <c r="P39" s="22"/>
      <c r="Q39" s="22"/>
      <c r="R39" s="22"/>
      <c r="S39" s="22"/>
      <c r="T39" s="22"/>
      <c r="U39" s="21">
        <f t="shared" si="1"/>
        <v>93000</v>
      </c>
      <c r="V39" s="77"/>
      <c r="W39" s="28"/>
      <c r="X39" s="22"/>
      <c r="Y39" s="22"/>
    </row>
    <row r="40" spans="1:25" ht="36" customHeight="1" x14ac:dyDescent="0.25">
      <c r="A40" s="94"/>
      <c r="B40" s="94"/>
      <c r="C40" s="94"/>
      <c r="D40" s="24" t="s">
        <v>119</v>
      </c>
      <c r="E40" s="24" t="s">
        <v>46</v>
      </c>
      <c r="F40" s="24" t="s">
        <v>47</v>
      </c>
      <c r="G40" s="95"/>
      <c r="H40" s="95"/>
      <c r="I40" s="95"/>
      <c r="J40" s="25" t="s">
        <v>34</v>
      </c>
      <c r="K40" s="26">
        <v>6000</v>
      </c>
      <c r="R40" s="3">
        <v>41</v>
      </c>
      <c r="U40" s="3">
        <f t="shared" si="1"/>
        <v>246000</v>
      </c>
      <c r="V40" s="77"/>
      <c r="W40" s="23"/>
    </row>
    <row r="41" spans="1:25" ht="90" customHeight="1" x14ac:dyDescent="0.25">
      <c r="A41" s="94"/>
      <c r="B41" s="94"/>
      <c r="C41" s="94"/>
      <c r="D41" s="10" t="s">
        <v>120</v>
      </c>
      <c r="E41" s="10" t="s">
        <v>57</v>
      </c>
      <c r="F41" s="10" t="s">
        <v>16</v>
      </c>
      <c r="G41" s="95"/>
      <c r="H41" s="95"/>
      <c r="I41" s="95"/>
      <c r="J41" s="25" t="s">
        <v>34</v>
      </c>
      <c r="K41" s="26">
        <v>6000</v>
      </c>
      <c r="O41" s="3">
        <v>65</v>
      </c>
      <c r="U41" s="3">
        <f t="shared" si="1"/>
        <v>390000</v>
      </c>
      <c r="V41" s="77"/>
      <c r="W41" s="23"/>
    </row>
    <row r="42" spans="1:25" ht="90" customHeight="1" x14ac:dyDescent="0.25">
      <c r="A42" s="94"/>
      <c r="B42" s="94"/>
      <c r="C42" s="94"/>
      <c r="D42" s="10" t="s">
        <v>121</v>
      </c>
      <c r="E42" s="10" t="s">
        <v>122</v>
      </c>
      <c r="F42" s="10" t="s">
        <v>16</v>
      </c>
      <c r="G42" s="95"/>
      <c r="H42" s="95"/>
      <c r="I42" s="95"/>
      <c r="J42" s="25" t="s">
        <v>34</v>
      </c>
      <c r="K42" s="26">
        <v>6000</v>
      </c>
      <c r="O42" s="3">
        <v>24</v>
      </c>
      <c r="U42" s="3">
        <f t="shared" si="1"/>
        <v>144000</v>
      </c>
      <c r="V42" s="77"/>
      <c r="W42" s="23"/>
    </row>
    <row r="43" spans="1:25" ht="36" customHeight="1" x14ac:dyDescent="0.25">
      <c r="A43" s="94">
        <v>13</v>
      </c>
      <c r="B43" s="94" t="s">
        <v>58</v>
      </c>
      <c r="C43" s="94" t="s">
        <v>123</v>
      </c>
      <c r="D43" s="10" t="s">
        <v>124</v>
      </c>
      <c r="E43" s="10" t="s">
        <v>125</v>
      </c>
      <c r="F43" s="10" t="s">
        <v>17</v>
      </c>
      <c r="G43" s="95" t="s">
        <v>94</v>
      </c>
      <c r="H43" s="95" t="s">
        <v>68</v>
      </c>
      <c r="I43" s="95" t="s">
        <v>68</v>
      </c>
      <c r="J43" s="25" t="s">
        <v>34</v>
      </c>
      <c r="K43" s="26">
        <v>2000</v>
      </c>
      <c r="P43" s="3">
        <v>8.4499999999999993</v>
      </c>
      <c r="U43" s="3">
        <f t="shared" si="1"/>
        <v>16900</v>
      </c>
      <c r="V43" s="77" t="str">
        <f>IF(COUNT(U43:U44)=0,"",INDEX(F43:F44,MATCH(MIN(U43:U44),U43:U44,0)))</f>
        <v>Bukhari Medical Supplies</v>
      </c>
      <c r="W43" s="23" t="str">
        <f>IF(COUNT(U43:U44)=0,"",INDEX(F43:F44,MATCH(SMALL(U43:U44,1),U43:U44,0)))</f>
        <v>Bukhari Medical Supplies</v>
      </c>
      <c r="X43" s="3" t="str">
        <f>IF(COUNT(U43:U44)&lt;2,"",INDEX(F43:F44,MATCH(SMALL(U43:U44,2),U43:U44,0)))</f>
        <v>Rehman Trading Company</v>
      </c>
      <c r="Y43" s="3" t="str">
        <f>IF(COUNT(U43:U44)&lt;3,"",INDEX(F43:F44,MATCH(SMALL(U43:U44,3),U43:U44,0)))</f>
        <v/>
      </c>
    </row>
    <row r="44" spans="1:25" ht="36" customHeight="1" x14ac:dyDescent="0.25">
      <c r="A44" s="94"/>
      <c r="B44" s="94"/>
      <c r="C44" s="94"/>
      <c r="D44" s="17" t="s">
        <v>126</v>
      </c>
      <c r="E44" s="17" t="s">
        <v>65</v>
      </c>
      <c r="F44" s="17" t="s">
        <v>15</v>
      </c>
      <c r="G44" s="95"/>
      <c r="H44" s="95"/>
      <c r="I44" s="95"/>
      <c r="J44" s="19" t="s">
        <v>34</v>
      </c>
      <c r="K44" s="20">
        <v>2000</v>
      </c>
      <c r="L44" s="22"/>
      <c r="M44" s="22"/>
      <c r="N44" s="21">
        <v>3.3</v>
      </c>
      <c r="O44" s="22"/>
      <c r="P44" s="22"/>
      <c r="Q44" s="22"/>
      <c r="R44" s="22"/>
      <c r="S44" s="22"/>
      <c r="T44" s="22"/>
      <c r="U44" s="21">
        <f t="shared" si="1"/>
        <v>6600</v>
      </c>
      <c r="V44" s="77"/>
      <c r="W44" s="28"/>
      <c r="X44" s="22"/>
      <c r="Y44" s="22"/>
    </row>
    <row r="45" spans="1:25" ht="54" customHeight="1" x14ac:dyDescent="0.25">
      <c r="A45" s="94">
        <v>14</v>
      </c>
      <c r="B45" s="94" t="s">
        <v>58</v>
      </c>
      <c r="C45" s="94" t="s">
        <v>127</v>
      </c>
      <c r="D45" s="10" t="s">
        <v>128</v>
      </c>
      <c r="E45" s="10" t="s">
        <v>129</v>
      </c>
      <c r="F45" s="10" t="s">
        <v>18</v>
      </c>
      <c r="G45" s="95" t="s">
        <v>75</v>
      </c>
      <c r="H45" s="18" t="s">
        <v>99</v>
      </c>
      <c r="I45" s="95" t="s">
        <v>99</v>
      </c>
      <c r="J45" s="25" t="s">
        <v>34</v>
      </c>
      <c r="K45" s="26">
        <v>30000</v>
      </c>
      <c r="Q45" s="3">
        <v>2.2999999999999998</v>
      </c>
      <c r="U45" s="3">
        <f t="shared" si="1"/>
        <v>69000</v>
      </c>
      <c r="V45" s="77" t="str">
        <f>IF(COUNT(U45:U48)=0,"",INDEX(F45:F48,MATCH(MIN(U45:U48),U45:U48,0)))</f>
        <v>Yasir Distibution</v>
      </c>
      <c r="W45" s="23" t="str">
        <f>IF(COUNT(U45:U48)=0,"",INDEX(F45:F48,MATCH(SMALL(U45:U48,1),U45:U48,0)))</f>
        <v>Yasir Distibution</v>
      </c>
      <c r="X45" s="3" t="str">
        <f>IF(COUNT(U45:U48)&lt;2,"",INDEX(F45:F48,MATCH(SMALL(U45:U48,2),U45:U48,0)))</f>
        <v>S.A Knitwear</v>
      </c>
      <c r="Y45" s="3" t="str">
        <f>IF(COUNT(U45:U48)&lt;3,"",INDEX(F45:F48,MATCH(SMALL(U45:U48,3),U45:U48,0)))</f>
        <v>Bukhari Medical Supplies</v>
      </c>
    </row>
    <row r="46" spans="1:25" ht="30" customHeight="1" x14ac:dyDescent="0.25">
      <c r="A46" s="94"/>
      <c r="B46" s="94"/>
      <c r="C46" s="94"/>
      <c r="D46" s="24" t="s">
        <v>130</v>
      </c>
      <c r="E46" s="24" t="s">
        <v>127</v>
      </c>
      <c r="F46" s="24" t="s">
        <v>47</v>
      </c>
      <c r="G46" s="95"/>
      <c r="H46" s="95" t="s">
        <v>131</v>
      </c>
      <c r="I46" s="95"/>
      <c r="J46" s="25" t="s">
        <v>34</v>
      </c>
      <c r="K46" s="26">
        <v>30000</v>
      </c>
      <c r="R46" s="3">
        <v>3.35</v>
      </c>
      <c r="U46" s="3">
        <f t="shared" si="1"/>
        <v>100500</v>
      </c>
      <c r="V46" s="77"/>
      <c r="W46" s="23"/>
    </row>
    <row r="47" spans="1:25" ht="36" customHeight="1" x14ac:dyDescent="0.25">
      <c r="A47" s="94"/>
      <c r="B47" s="94"/>
      <c r="C47" s="94"/>
      <c r="D47" s="17" t="s">
        <v>132</v>
      </c>
      <c r="E47" s="17" t="s">
        <v>36</v>
      </c>
      <c r="F47" s="27" t="s">
        <v>37</v>
      </c>
      <c r="G47" s="95"/>
      <c r="H47" s="95"/>
      <c r="I47" s="95"/>
      <c r="J47" s="19" t="s">
        <v>34</v>
      </c>
      <c r="K47" s="20">
        <v>30000</v>
      </c>
      <c r="L47" s="22"/>
      <c r="M47" s="22"/>
      <c r="N47" s="22"/>
      <c r="O47" s="22"/>
      <c r="P47" s="22"/>
      <c r="Q47" s="22"/>
      <c r="R47" s="22"/>
      <c r="S47" s="22"/>
      <c r="T47" s="21">
        <v>2.23</v>
      </c>
      <c r="U47" s="21">
        <f t="shared" si="1"/>
        <v>66900</v>
      </c>
      <c r="V47" s="77"/>
      <c r="W47" s="28"/>
      <c r="X47" s="22"/>
      <c r="Y47" s="22"/>
    </row>
    <row r="48" spans="1:25" ht="36" customHeight="1" x14ac:dyDescent="0.25">
      <c r="A48" s="94"/>
      <c r="B48" s="94"/>
      <c r="C48" s="94"/>
      <c r="D48" s="10" t="s">
        <v>133</v>
      </c>
      <c r="E48" s="10" t="s">
        <v>70</v>
      </c>
      <c r="F48" s="10" t="s">
        <v>15</v>
      </c>
      <c r="G48" s="95"/>
      <c r="H48" s="95"/>
      <c r="I48" s="95"/>
      <c r="J48" s="25" t="s">
        <v>34</v>
      </c>
      <c r="K48" s="26">
        <v>30000</v>
      </c>
      <c r="N48" s="3">
        <v>2.5299999999999998</v>
      </c>
      <c r="U48" s="3">
        <f t="shared" si="1"/>
        <v>75900</v>
      </c>
      <c r="V48" s="77"/>
      <c r="W48" s="23"/>
    </row>
    <row r="49" spans="1:25" ht="36" customHeight="1" x14ac:dyDescent="0.25">
      <c r="A49" s="94">
        <v>15</v>
      </c>
      <c r="B49" s="94" t="s">
        <v>101</v>
      </c>
      <c r="C49" s="94" t="s">
        <v>127</v>
      </c>
      <c r="D49" s="17" t="s">
        <v>134</v>
      </c>
      <c r="E49" s="17" t="s">
        <v>46</v>
      </c>
      <c r="F49" s="17" t="s">
        <v>47</v>
      </c>
      <c r="G49" s="35"/>
      <c r="H49" s="35"/>
      <c r="I49" s="35"/>
      <c r="J49" s="19" t="s">
        <v>34</v>
      </c>
      <c r="K49" s="20">
        <v>5000</v>
      </c>
      <c r="L49" s="21"/>
      <c r="M49" s="21"/>
      <c r="N49" s="21"/>
      <c r="O49" s="21"/>
      <c r="P49" s="21"/>
      <c r="Q49" s="21"/>
      <c r="R49" s="21">
        <v>64</v>
      </c>
      <c r="S49" s="22"/>
      <c r="T49" s="22"/>
      <c r="U49" s="21">
        <f t="shared" si="1"/>
        <v>320000</v>
      </c>
      <c r="V49" s="77" t="str">
        <f>IF(COUNT(U49:U50)=0,"",INDEX(F49:F50,MATCH(MIN(U49:U50),U49:U50,0)))</f>
        <v>Smakz Enterptises</v>
      </c>
      <c r="W49" s="23" t="str">
        <f>IF(COUNT(U49:U50)=0,"",INDEX(F49:F50,MATCH(SMALL(U49:U50,1),U49:U50,0)))</f>
        <v>Smakz Enterptises</v>
      </c>
      <c r="X49" s="21" t="str">
        <f>IF(COUNT(U49:U50)&lt;2,"",INDEX(F49:F50,MATCH(SMALL(U49:U50,2),U49:U50,0)))</f>
        <v>Rehman Trading Company</v>
      </c>
      <c r="Y49" s="21" t="str">
        <f>IF(COUNT(U49:U50)&lt;3,"",INDEX(F49:F50,MATCH(SMALL(U49:U50,3),U49:U50,0)))</f>
        <v/>
      </c>
    </row>
    <row r="50" spans="1:25" ht="36" customHeight="1" x14ac:dyDescent="0.25">
      <c r="A50" s="94"/>
      <c r="B50" s="94"/>
      <c r="C50" s="94"/>
      <c r="D50" s="10" t="s">
        <v>135</v>
      </c>
      <c r="E50" s="10" t="s">
        <v>61</v>
      </c>
      <c r="F50" s="10" t="s">
        <v>17</v>
      </c>
      <c r="G50" s="18" t="s">
        <v>136</v>
      </c>
      <c r="H50" s="18"/>
      <c r="I50" s="18" t="s">
        <v>104</v>
      </c>
      <c r="J50" s="25" t="s">
        <v>34</v>
      </c>
      <c r="K50" s="26">
        <v>5000</v>
      </c>
      <c r="P50" s="3">
        <v>72</v>
      </c>
      <c r="U50" s="3">
        <f t="shared" si="1"/>
        <v>360000</v>
      </c>
      <c r="V50" s="77"/>
      <c r="W50" s="23"/>
    </row>
    <row r="51" spans="1:25" ht="30" customHeight="1" x14ac:dyDescent="0.25">
      <c r="A51" s="94">
        <v>16</v>
      </c>
      <c r="B51" s="94" t="s">
        <v>101</v>
      </c>
      <c r="C51" s="94" t="s">
        <v>127</v>
      </c>
      <c r="D51" s="24" t="s">
        <v>137</v>
      </c>
      <c r="E51" s="24" t="s">
        <v>110</v>
      </c>
      <c r="F51" s="24" t="s">
        <v>47</v>
      </c>
      <c r="G51" s="95" t="s">
        <v>138</v>
      </c>
      <c r="H51" s="95" t="s">
        <v>139</v>
      </c>
      <c r="I51" s="95" t="s">
        <v>104</v>
      </c>
      <c r="J51" s="25" t="s">
        <v>34</v>
      </c>
      <c r="K51" s="26">
        <v>5000</v>
      </c>
      <c r="R51" s="3">
        <v>50</v>
      </c>
      <c r="U51" s="3">
        <f t="shared" si="1"/>
        <v>250000</v>
      </c>
      <c r="V51" s="77" t="str">
        <f>IF(COUNT(U51:U52)=0,"",INDEX(F51:F52,MATCH(MIN(U51:U52),U51:U52,0)))</f>
        <v>Bukhari Medical Supplies</v>
      </c>
      <c r="W51" s="23" t="str">
        <f>IF(COUNT(U51:U52)=0,"",INDEX(F51:F52,MATCH(SMALL(U51:U52,1),U51:U52,0)))</f>
        <v>Bukhari Medical Supplies</v>
      </c>
      <c r="X51" s="3" t="str">
        <f>IF(COUNT(U51:U52)&lt;2,"",INDEX(F51:F52,MATCH(SMALL(U51:U52,2),U51:U52,0)))</f>
        <v>Smakz Enterptises</v>
      </c>
      <c r="Y51" s="3" t="str">
        <f>IF(COUNT(U51:U52)&lt;3,"",INDEX(F51:F52,MATCH(SMALL(U51:U52,3),U51:U52,0)))</f>
        <v/>
      </c>
    </row>
    <row r="52" spans="1:25" ht="36" customHeight="1" x14ac:dyDescent="0.25">
      <c r="A52" s="94"/>
      <c r="B52" s="94"/>
      <c r="C52" s="94"/>
      <c r="D52" s="17" t="s">
        <v>140</v>
      </c>
      <c r="E52" s="17" t="s">
        <v>107</v>
      </c>
      <c r="F52" s="17" t="s">
        <v>15</v>
      </c>
      <c r="G52" s="95"/>
      <c r="H52" s="95"/>
      <c r="I52" s="95"/>
      <c r="J52" s="19" t="s">
        <v>34</v>
      </c>
      <c r="K52" s="20">
        <v>5000</v>
      </c>
      <c r="L52" s="22"/>
      <c r="M52" s="22"/>
      <c r="N52" s="21">
        <v>46.8</v>
      </c>
      <c r="O52" s="22"/>
      <c r="P52" s="22"/>
      <c r="Q52" s="22"/>
      <c r="R52" s="22"/>
      <c r="S52" s="22"/>
      <c r="T52" s="22"/>
      <c r="U52" s="21">
        <f t="shared" si="1"/>
        <v>234000</v>
      </c>
      <c r="V52" s="77"/>
      <c r="W52" s="28"/>
      <c r="X52" s="22"/>
      <c r="Y52" s="22"/>
    </row>
    <row r="53" spans="1:25" ht="36" customHeight="1" x14ac:dyDescent="0.25">
      <c r="A53" s="94">
        <v>17</v>
      </c>
      <c r="B53" s="94" t="s">
        <v>141</v>
      </c>
      <c r="C53" s="94" t="s">
        <v>142</v>
      </c>
      <c r="D53" s="10" t="s">
        <v>143</v>
      </c>
      <c r="E53" s="10" t="s">
        <v>144</v>
      </c>
      <c r="F53" s="10" t="s">
        <v>15</v>
      </c>
      <c r="G53" s="95" t="s">
        <v>145</v>
      </c>
      <c r="H53" s="95" t="s">
        <v>146</v>
      </c>
      <c r="I53" s="95" t="s">
        <v>146</v>
      </c>
      <c r="J53" s="25" t="s">
        <v>34</v>
      </c>
      <c r="K53" s="26">
        <v>250</v>
      </c>
      <c r="N53" s="3">
        <v>3720</v>
      </c>
      <c r="U53" s="3">
        <f t="shared" si="1"/>
        <v>930000</v>
      </c>
      <c r="V53" s="77" t="str">
        <f>IF(COUNT(U53:U54)=0,"",INDEX(F53:F54,MATCH(MIN(U53:U54),U53:U54,0)))</f>
        <v>Impressive Biotechnical &amp; Pharmaceuticals</v>
      </c>
      <c r="W53" s="23" t="str">
        <f>IF(COUNT(U53:U54)=0,"",INDEX(F53:F54,MATCH(SMALL(U53:U54,1),U53:U54,0)))</f>
        <v>Impressive Biotechnical &amp; Pharmaceuticals</v>
      </c>
      <c r="X53" s="3" t="str">
        <f>IF(COUNT(U53:U54)&lt;2,"",INDEX(F53:F54,MATCH(SMALL(U53:U54,2),U53:U54,0)))</f>
        <v>Bukhari Medical Supplies</v>
      </c>
      <c r="Y53" s="3" t="str">
        <f>IF(COUNT(U53:U54)&lt;3,"",INDEX(F53:F54,MATCH(SMALL(U53:U54,3),U53:U54,0)))</f>
        <v/>
      </c>
    </row>
    <row r="54" spans="1:25" ht="90" customHeight="1" x14ac:dyDescent="0.25">
      <c r="A54" s="94"/>
      <c r="B54" s="94"/>
      <c r="C54" s="94"/>
      <c r="D54" s="17" t="s">
        <v>147</v>
      </c>
      <c r="E54" s="17" t="s">
        <v>148</v>
      </c>
      <c r="F54" s="17" t="s">
        <v>16</v>
      </c>
      <c r="G54" s="95"/>
      <c r="H54" s="95"/>
      <c r="I54" s="95"/>
      <c r="J54" s="19" t="s">
        <v>34</v>
      </c>
      <c r="K54" s="20">
        <v>250</v>
      </c>
      <c r="L54" s="22"/>
      <c r="M54" s="22"/>
      <c r="N54" s="22"/>
      <c r="O54" s="21">
        <v>3305</v>
      </c>
      <c r="P54" s="22"/>
      <c r="Q54" s="22"/>
      <c r="R54" s="22"/>
      <c r="S54" s="22"/>
      <c r="T54" s="22"/>
      <c r="U54" s="21">
        <f t="shared" si="1"/>
        <v>826250</v>
      </c>
      <c r="V54" s="77"/>
      <c r="W54" s="28"/>
      <c r="X54" s="22"/>
      <c r="Y54" s="22"/>
    </row>
    <row r="55" spans="1:25" ht="54" customHeight="1" x14ac:dyDescent="0.25">
      <c r="A55" s="94">
        <v>18</v>
      </c>
      <c r="B55" s="94" t="s">
        <v>28</v>
      </c>
      <c r="C55" s="94" t="s">
        <v>149</v>
      </c>
      <c r="D55" s="24" t="s">
        <v>150</v>
      </c>
      <c r="E55" s="24" t="s">
        <v>151</v>
      </c>
      <c r="F55" s="24" t="s">
        <v>47</v>
      </c>
      <c r="G55" s="95" t="s">
        <v>152</v>
      </c>
      <c r="H55" s="95" t="s">
        <v>153</v>
      </c>
      <c r="I55" s="95" t="s">
        <v>153</v>
      </c>
      <c r="J55" s="25" t="s">
        <v>34</v>
      </c>
      <c r="K55" s="26">
        <v>5000</v>
      </c>
      <c r="R55" s="3">
        <v>480</v>
      </c>
      <c r="U55" s="3">
        <f t="shared" si="1"/>
        <v>2400000</v>
      </c>
      <c r="V55" s="77" t="str">
        <f>IF(COUNT(U55:U58)=0,"",INDEX(F55:F58,MATCH(MIN(U55:U58),U55:U58,0)))</f>
        <v>Impressive Biotechnical &amp; Pharmaceuticals</v>
      </c>
      <c r="W55" s="23" t="str">
        <f>IF(COUNT(U55:U58)=0,"",INDEX(F55:F58,MATCH(SMALL(U55:U58,1),U55:U58,0)))</f>
        <v>Impressive Biotechnical &amp; Pharmaceuticals</v>
      </c>
      <c r="X55" s="3" t="str">
        <f>IF(COUNT(U55:U58)&lt;2,"",INDEX(F55:F58,MATCH(SMALL(U55:U58,2),U55:U58,0)))</f>
        <v>Smakz Enterptises</v>
      </c>
      <c r="Y55" s="3" t="str">
        <f>IF(COUNT(U55:U58)&lt;3,"",INDEX(F55:F58,MATCH(SMALL(U55:U58,3),U55:U58,0)))</f>
        <v>Impressive Biotechnical &amp; Pharmaceuticals</v>
      </c>
    </row>
    <row r="56" spans="1:25" ht="36" customHeight="1" x14ac:dyDescent="0.25">
      <c r="A56" s="94"/>
      <c r="B56" s="94"/>
      <c r="C56" s="94"/>
      <c r="D56" s="10" t="s">
        <v>154</v>
      </c>
      <c r="E56" s="10" t="s">
        <v>155</v>
      </c>
      <c r="F56" s="10" t="s">
        <v>15</v>
      </c>
      <c r="G56" s="95"/>
      <c r="H56" s="95"/>
      <c r="I56" s="95"/>
      <c r="J56" s="25" t="s">
        <v>34</v>
      </c>
      <c r="K56" s="26">
        <v>5000</v>
      </c>
      <c r="N56" s="3">
        <v>554</v>
      </c>
      <c r="U56" s="3">
        <f t="shared" si="1"/>
        <v>2770000</v>
      </c>
      <c r="V56" s="77"/>
      <c r="W56" s="23"/>
    </row>
    <row r="57" spans="1:25" ht="90" customHeight="1" x14ac:dyDescent="0.25">
      <c r="A57" s="94"/>
      <c r="B57" s="94"/>
      <c r="C57" s="94"/>
      <c r="D57" s="10" t="s">
        <v>156</v>
      </c>
      <c r="E57" s="10" t="s">
        <v>148</v>
      </c>
      <c r="F57" s="10" t="s">
        <v>16</v>
      </c>
      <c r="G57" s="95"/>
      <c r="H57" s="95"/>
      <c r="I57" s="95"/>
      <c r="J57" s="25" t="s">
        <v>34</v>
      </c>
      <c r="K57" s="26">
        <v>5000</v>
      </c>
      <c r="O57" s="3">
        <v>485</v>
      </c>
      <c r="U57" s="3">
        <f t="shared" si="1"/>
        <v>2425000</v>
      </c>
      <c r="V57" s="77"/>
      <c r="W57" s="23"/>
    </row>
    <row r="58" spans="1:25" ht="90" customHeight="1" x14ac:dyDescent="0.25">
      <c r="A58" s="94"/>
      <c r="B58" s="94"/>
      <c r="C58" s="94"/>
      <c r="D58" s="17" t="s">
        <v>157</v>
      </c>
      <c r="E58" s="17" t="s">
        <v>158</v>
      </c>
      <c r="F58" s="17" t="s">
        <v>16</v>
      </c>
      <c r="G58" s="95"/>
      <c r="H58" s="95"/>
      <c r="I58" s="95"/>
      <c r="J58" s="19" t="s">
        <v>34</v>
      </c>
      <c r="K58" s="20">
        <v>5000</v>
      </c>
      <c r="L58" s="22"/>
      <c r="M58" s="22"/>
      <c r="N58" s="22"/>
      <c r="O58" s="21">
        <v>420</v>
      </c>
      <c r="P58" s="22"/>
      <c r="Q58" s="22"/>
      <c r="R58" s="22"/>
      <c r="S58" s="22"/>
      <c r="T58" s="22"/>
      <c r="U58" s="21">
        <f t="shared" si="1"/>
        <v>2100000</v>
      </c>
      <c r="V58" s="77"/>
      <c r="W58" s="28"/>
      <c r="X58" s="22"/>
      <c r="Y58" s="22"/>
    </row>
    <row r="59" spans="1:25" ht="36" customHeight="1" x14ac:dyDescent="0.25">
      <c r="A59" s="94">
        <v>19</v>
      </c>
      <c r="B59" s="94" t="s">
        <v>101</v>
      </c>
      <c r="C59" s="94" t="s">
        <v>159</v>
      </c>
      <c r="D59" s="27" t="s">
        <v>160</v>
      </c>
      <c r="E59" s="27" t="s">
        <v>161</v>
      </c>
      <c r="F59" s="27" t="s">
        <v>47</v>
      </c>
      <c r="G59" s="98" t="s">
        <v>162</v>
      </c>
      <c r="H59" s="95" t="s">
        <v>104</v>
      </c>
      <c r="I59" s="95" t="s">
        <v>104</v>
      </c>
      <c r="J59" s="19" t="s">
        <v>34</v>
      </c>
      <c r="K59" s="20">
        <v>500</v>
      </c>
      <c r="L59" s="22"/>
      <c r="M59" s="22"/>
      <c r="N59" s="22"/>
      <c r="O59" s="22"/>
      <c r="P59" s="22"/>
      <c r="Q59" s="22"/>
      <c r="R59" s="21">
        <v>60</v>
      </c>
      <c r="S59" s="22"/>
      <c r="T59" s="22"/>
      <c r="U59" s="21">
        <f t="shared" si="1"/>
        <v>30000</v>
      </c>
      <c r="V59" s="77" t="str">
        <f>IF(COUNT(U59:U60)=0,"",INDEX(F59:F60,MATCH(MIN(U59:U60),U59:U60,0)))</f>
        <v>Smakz Enterptises</v>
      </c>
      <c r="W59" s="23" t="str">
        <f>IF(COUNT(U59:U60)=0,"",INDEX(F59:F60,MATCH(SMALL(U59:U60,1),U59:U60,0)))</f>
        <v>Smakz Enterptises</v>
      </c>
      <c r="X59" s="21" t="str">
        <f>IF(COUNT(U59:U60)&lt;2,"",INDEX(F59:F60,MATCH(SMALL(U59:U60,2),U59:U60,0)))</f>
        <v>A.K Enterprises</v>
      </c>
      <c r="Y59" s="21" t="str">
        <f>IF(COUNT(U59:U60)&lt;3,"",INDEX(F59:F60,MATCH(SMALL(U59:U60,3),U59:U60,0)))</f>
        <v/>
      </c>
    </row>
    <row r="60" spans="1:25" ht="36" customHeight="1" x14ac:dyDescent="0.25">
      <c r="A60" s="94"/>
      <c r="B60" s="94"/>
      <c r="C60" s="94"/>
      <c r="D60" s="10" t="s">
        <v>163</v>
      </c>
      <c r="E60" s="10" t="s">
        <v>96</v>
      </c>
      <c r="F60" s="10" t="s">
        <v>13</v>
      </c>
      <c r="G60" s="98"/>
      <c r="H60" s="98"/>
      <c r="I60" s="98"/>
      <c r="J60" s="25" t="s">
        <v>34</v>
      </c>
      <c r="K60" s="26">
        <v>500</v>
      </c>
      <c r="L60" s="3">
        <v>158.27000000000001</v>
      </c>
      <c r="U60" s="3">
        <f t="shared" si="1"/>
        <v>79135</v>
      </c>
      <c r="V60" s="77"/>
      <c r="W60" s="23"/>
    </row>
    <row r="61" spans="1:25" ht="36" customHeight="1" x14ac:dyDescent="0.25">
      <c r="A61" s="94">
        <v>20</v>
      </c>
      <c r="B61" s="94" t="s">
        <v>58</v>
      </c>
      <c r="C61" s="94" t="s">
        <v>164</v>
      </c>
      <c r="D61" s="10" t="s">
        <v>165</v>
      </c>
      <c r="E61" s="10" t="s">
        <v>93</v>
      </c>
      <c r="F61" s="10" t="s">
        <v>14</v>
      </c>
      <c r="G61" s="95" t="s">
        <v>88</v>
      </c>
      <c r="H61" s="95" t="s">
        <v>166</v>
      </c>
      <c r="I61" s="95" t="s">
        <v>166</v>
      </c>
      <c r="J61" s="25" t="s">
        <v>34</v>
      </c>
      <c r="K61" s="26">
        <v>1000</v>
      </c>
      <c r="M61" s="3">
        <v>16.96</v>
      </c>
      <c r="U61" s="3">
        <f t="shared" si="1"/>
        <v>16960</v>
      </c>
      <c r="V61" s="77" t="str">
        <f>IF(COUNT(U61:U62)=0,"",INDEX(F61:F62,MATCH(MIN(U61:U62),U61:U62,0)))</f>
        <v>Bukhari Medical Supplies</v>
      </c>
      <c r="W61" s="23" t="str">
        <f>IF(COUNT(U61:U62)=0,"",INDEX(F61:F62,MATCH(SMALL(U61:U62,1),U61:U62,0)))</f>
        <v>Bukhari Medical Supplies</v>
      </c>
      <c r="X61" s="3" t="str">
        <f>IF(COUNT(U61:U62)&lt;2,"",INDEX(F61:F62,MATCH(SMALL(U61:U62,2),U61:U62,0)))</f>
        <v>Ali Traders</v>
      </c>
      <c r="Y61" s="3" t="str">
        <f>IF(COUNT(U61:U62)&lt;3,"",INDEX(F61:F62,MATCH(SMALL(U61:U62,3),U61:U62,0)))</f>
        <v/>
      </c>
    </row>
    <row r="62" spans="1:25" ht="36" customHeight="1" x14ac:dyDescent="0.25">
      <c r="A62" s="94"/>
      <c r="B62" s="94"/>
      <c r="C62" s="94"/>
      <c r="D62" s="17" t="s">
        <v>167</v>
      </c>
      <c r="E62" s="17" t="s">
        <v>65</v>
      </c>
      <c r="F62" s="17" t="s">
        <v>15</v>
      </c>
      <c r="G62" s="95"/>
      <c r="H62" s="95"/>
      <c r="I62" s="95"/>
      <c r="J62" s="19" t="s">
        <v>34</v>
      </c>
      <c r="K62" s="20">
        <v>1000</v>
      </c>
      <c r="L62" s="22"/>
      <c r="M62" s="22"/>
      <c r="N62" s="21">
        <v>11</v>
      </c>
      <c r="O62" s="22"/>
      <c r="P62" s="22"/>
      <c r="Q62" s="22"/>
      <c r="R62" s="22"/>
      <c r="S62" s="22"/>
      <c r="T62" s="22"/>
      <c r="U62" s="21">
        <f t="shared" si="1"/>
        <v>11000</v>
      </c>
      <c r="V62" s="77"/>
      <c r="W62" s="28"/>
      <c r="X62" s="22"/>
      <c r="Y62" s="22"/>
    </row>
    <row r="63" spans="1:25" ht="36" customHeight="1" x14ac:dyDescent="0.25">
      <c r="A63" s="94">
        <v>21</v>
      </c>
      <c r="B63" s="94" t="s">
        <v>58</v>
      </c>
      <c r="C63" s="94" t="s">
        <v>168</v>
      </c>
      <c r="D63" s="10" t="s">
        <v>169</v>
      </c>
      <c r="E63" s="10" t="s">
        <v>85</v>
      </c>
      <c r="F63" s="10" t="s">
        <v>14</v>
      </c>
      <c r="G63" s="95" t="s">
        <v>170</v>
      </c>
      <c r="H63" s="95" t="s">
        <v>171</v>
      </c>
      <c r="I63" s="95" t="s">
        <v>171</v>
      </c>
      <c r="J63" s="25" t="s">
        <v>34</v>
      </c>
      <c r="K63" s="26">
        <v>500</v>
      </c>
      <c r="M63" s="3">
        <v>3.7</v>
      </c>
      <c r="U63" s="3">
        <f t="shared" si="1"/>
        <v>1850</v>
      </c>
      <c r="V63" s="77" t="str">
        <f>IF(COUNT(U63:U65)=0,"",INDEX(F63:F65,MATCH(MIN(U63:U65),U63:U65,0)))</f>
        <v>Bukhari Medical Supplies</v>
      </c>
      <c r="W63" s="23" t="str">
        <f>IF(COUNT(U63:U65)=0,"",INDEX(F63:F65,MATCH(SMALL(U63:U65,1),U63:U65,0)))</f>
        <v>Bukhari Medical Supplies</v>
      </c>
      <c r="X63" s="3" t="str">
        <f>IF(COUNT(U63:U65)&lt;2,"",INDEX(F63:F65,MATCH(SMALL(U63:U65,2),U63:U65,0)))</f>
        <v>Ali Traders</v>
      </c>
      <c r="Y63" s="3" t="str">
        <f>IF(COUNT(U63:U65)&lt;3,"",INDEX(F63:F65,MATCH(SMALL(U63:U65,3),U63:U65,0)))</f>
        <v>Rehman Trading Company</v>
      </c>
    </row>
    <row r="64" spans="1:25" ht="36" customHeight="1" x14ac:dyDescent="0.25">
      <c r="A64" s="94"/>
      <c r="B64" s="94"/>
      <c r="C64" s="94"/>
      <c r="D64" s="17" t="s">
        <v>172</v>
      </c>
      <c r="E64" s="17" t="s">
        <v>65</v>
      </c>
      <c r="F64" s="17" t="s">
        <v>15</v>
      </c>
      <c r="G64" s="95"/>
      <c r="H64" s="95"/>
      <c r="I64" s="95"/>
      <c r="J64" s="19" t="s">
        <v>34</v>
      </c>
      <c r="K64" s="20">
        <v>500</v>
      </c>
      <c r="L64" s="22"/>
      <c r="M64" s="22"/>
      <c r="N64" s="21">
        <v>2.2000000000000002</v>
      </c>
      <c r="O64" s="22"/>
      <c r="P64" s="22"/>
      <c r="Q64" s="22"/>
      <c r="R64" s="22"/>
      <c r="S64" s="22"/>
      <c r="T64" s="22"/>
      <c r="U64" s="21">
        <f t="shared" si="1"/>
        <v>1100</v>
      </c>
      <c r="V64" s="77"/>
      <c r="W64" s="28"/>
      <c r="X64" s="22"/>
      <c r="Y64" s="22"/>
    </row>
    <row r="65" spans="1:25" ht="36" customHeight="1" x14ac:dyDescent="0.25">
      <c r="A65" s="94"/>
      <c r="B65" s="94"/>
      <c r="C65" s="94"/>
      <c r="D65" s="10" t="s">
        <v>173</v>
      </c>
      <c r="E65" s="10" t="s">
        <v>125</v>
      </c>
      <c r="F65" s="10" t="s">
        <v>17</v>
      </c>
      <c r="G65" s="95"/>
      <c r="H65" s="95"/>
      <c r="I65" s="95"/>
      <c r="J65" s="25" t="s">
        <v>34</v>
      </c>
      <c r="K65" s="26">
        <v>500</v>
      </c>
      <c r="P65" s="3">
        <v>7.56</v>
      </c>
      <c r="U65" s="3">
        <f t="shared" si="1"/>
        <v>3780</v>
      </c>
      <c r="V65" s="77"/>
      <c r="W65" s="23"/>
    </row>
    <row r="66" spans="1:25" ht="36" customHeight="1" x14ac:dyDescent="0.25">
      <c r="A66" s="94">
        <v>22</v>
      </c>
      <c r="B66" s="94" t="s">
        <v>58</v>
      </c>
      <c r="C66" s="94" t="s">
        <v>168</v>
      </c>
      <c r="D66" s="17" t="s">
        <v>174</v>
      </c>
      <c r="E66" s="17" t="s">
        <v>85</v>
      </c>
      <c r="F66" s="17" t="s">
        <v>14</v>
      </c>
      <c r="G66" s="95" t="s">
        <v>175</v>
      </c>
      <c r="H66" s="95" t="s">
        <v>171</v>
      </c>
      <c r="I66" s="95" t="s">
        <v>171</v>
      </c>
      <c r="J66" s="19" t="s">
        <v>34</v>
      </c>
      <c r="K66" s="20">
        <v>50</v>
      </c>
      <c r="L66" s="22"/>
      <c r="M66" s="21">
        <v>4.2</v>
      </c>
      <c r="N66" s="22"/>
      <c r="O66" s="22"/>
      <c r="P66" s="22"/>
      <c r="Q66" s="22"/>
      <c r="R66" s="22"/>
      <c r="S66" s="22"/>
      <c r="T66" s="22"/>
      <c r="U66" s="21">
        <f t="shared" si="1"/>
        <v>210</v>
      </c>
      <c r="V66" s="77" t="str">
        <f>IF(COUNT(U66:U67)=0,"",INDEX(F66:F67,MATCH(MIN(U66:U67),U66:U67,0)))</f>
        <v>Ali Traders</v>
      </c>
      <c r="W66" s="28" t="str">
        <f>IF(COUNT(U66:U67)=0,"",INDEX(F66:F67,MATCH(SMALL(U66:U67,1),U66:U67,0)))</f>
        <v>Ali Traders</v>
      </c>
      <c r="X66" s="22" t="str">
        <f>IF(COUNT(U66:U67)&lt;2,"",INDEX(F66:F67,MATCH(SMALL(U66:U67,2),U66:U67,0)))</f>
        <v>Rehman Trading Company</v>
      </c>
      <c r="Y66" s="22" t="str">
        <f>IF(COUNT(U66:U67)&lt;3,"",INDEX(F66:F67,MATCH(SMALL(U66:U67,3),U66:U67,0)))</f>
        <v/>
      </c>
    </row>
    <row r="67" spans="1:25" ht="36" customHeight="1" x14ac:dyDescent="0.25">
      <c r="A67" s="94"/>
      <c r="B67" s="94"/>
      <c r="C67" s="94"/>
      <c r="D67" s="10" t="s">
        <v>173</v>
      </c>
      <c r="E67" s="10" t="s">
        <v>125</v>
      </c>
      <c r="F67" s="10" t="s">
        <v>17</v>
      </c>
      <c r="G67" s="95"/>
      <c r="H67" s="95"/>
      <c r="I67" s="95"/>
      <c r="J67" s="25" t="s">
        <v>34</v>
      </c>
      <c r="K67" s="26">
        <v>50</v>
      </c>
      <c r="P67" s="3">
        <v>15.73</v>
      </c>
      <c r="U67" s="3">
        <f t="shared" si="1"/>
        <v>786.5</v>
      </c>
      <c r="V67" s="77"/>
      <c r="W67" s="23"/>
    </row>
    <row r="68" spans="1:25" ht="54" customHeight="1" x14ac:dyDescent="0.25">
      <c r="A68" s="94">
        <v>23</v>
      </c>
      <c r="B68" s="94" t="s">
        <v>58</v>
      </c>
      <c r="C68" s="94" t="s">
        <v>176</v>
      </c>
      <c r="D68" s="10" t="s">
        <v>177</v>
      </c>
      <c r="E68" s="10" t="s">
        <v>85</v>
      </c>
      <c r="F68" s="10" t="s">
        <v>14</v>
      </c>
      <c r="G68" s="95" t="s">
        <v>178</v>
      </c>
      <c r="H68" s="95" t="s">
        <v>83</v>
      </c>
      <c r="I68" s="95" t="s">
        <v>83</v>
      </c>
      <c r="J68" s="25" t="s">
        <v>34</v>
      </c>
      <c r="K68" s="26">
        <v>1000</v>
      </c>
      <c r="M68" s="3">
        <v>14</v>
      </c>
      <c r="U68" s="3">
        <f t="shared" si="1"/>
        <v>14000</v>
      </c>
      <c r="V68" s="77" t="str">
        <f>IF(COUNT(U68:U71)=0,"",INDEX(F68:F71,MATCH(MIN(U68:U71),U68:U71,0)))</f>
        <v>Bukhari Medical Supplies</v>
      </c>
      <c r="W68" s="23" t="str">
        <f>IF(COUNT(U68:U71)=0,"",INDEX(F68:F71,MATCH(SMALL(U68:U71,1),U68:U71,0)))</f>
        <v>Bukhari Medical Supplies</v>
      </c>
      <c r="X68" s="3" t="str">
        <f>IF(COUNT(U68:U71)&lt;2,"",INDEX(F68:F71,MATCH(SMALL(U68:U71,2),U68:U71,0)))</f>
        <v>Ali Traders</v>
      </c>
      <c r="Y68" s="3" t="str">
        <f>IF(COUNT(U68:U71)&lt;3,"",INDEX(F68:F71,MATCH(SMALL(U68:U71,3),U68:U71,0)))</f>
        <v>Rehman Trading Company</v>
      </c>
    </row>
    <row r="69" spans="1:25" ht="36" customHeight="1" x14ac:dyDescent="0.25">
      <c r="A69" s="94"/>
      <c r="B69" s="94"/>
      <c r="C69" s="94"/>
      <c r="D69" s="17" t="s">
        <v>179</v>
      </c>
      <c r="E69" s="17" t="s">
        <v>70</v>
      </c>
      <c r="F69" s="17" t="s">
        <v>15</v>
      </c>
      <c r="G69" s="95"/>
      <c r="H69" s="95"/>
      <c r="I69" s="95"/>
      <c r="J69" s="19" t="s">
        <v>34</v>
      </c>
      <c r="K69" s="20">
        <v>1000</v>
      </c>
      <c r="L69" s="22"/>
      <c r="M69" s="22"/>
      <c r="N69" s="21">
        <v>13.99</v>
      </c>
      <c r="O69" s="22"/>
      <c r="P69" s="22"/>
      <c r="Q69" s="22"/>
      <c r="R69" s="22"/>
      <c r="S69" s="22"/>
      <c r="T69" s="22"/>
      <c r="U69" s="21">
        <f t="shared" ref="U69" si="2">PRODUCT(K69,L69,M69,N69,O69,P69,Q69,R69,S69,T69)</f>
        <v>13990</v>
      </c>
      <c r="V69" s="77"/>
      <c r="W69" s="28"/>
      <c r="X69" s="22"/>
      <c r="Y69" s="22"/>
    </row>
    <row r="70" spans="1:25" ht="30" customHeight="1" x14ac:dyDescent="0.25">
      <c r="A70" s="94"/>
      <c r="B70" s="94"/>
      <c r="C70" s="94"/>
      <c r="D70" s="10" t="s">
        <v>180</v>
      </c>
      <c r="E70" s="10" t="s">
        <v>53</v>
      </c>
      <c r="F70" s="10" t="s">
        <v>13</v>
      </c>
      <c r="G70" s="95"/>
      <c r="H70" s="95"/>
      <c r="I70" s="95"/>
      <c r="J70" s="25"/>
      <c r="K70" s="36"/>
      <c r="V70" s="77"/>
      <c r="W70" s="23"/>
    </row>
    <row r="71" spans="1:25" ht="36" customHeight="1" x14ac:dyDescent="0.25">
      <c r="A71" s="94"/>
      <c r="B71" s="94"/>
      <c r="C71" s="94"/>
      <c r="D71" s="10" t="s">
        <v>181</v>
      </c>
      <c r="E71" s="10" t="s">
        <v>125</v>
      </c>
      <c r="F71" s="10" t="s">
        <v>17</v>
      </c>
      <c r="G71" s="95"/>
      <c r="H71" s="18" t="s">
        <v>182</v>
      </c>
      <c r="I71" s="95"/>
      <c r="J71" s="25" t="s">
        <v>34</v>
      </c>
      <c r="K71" s="26">
        <v>1000</v>
      </c>
      <c r="P71" s="3">
        <v>31</v>
      </c>
      <c r="U71" s="3">
        <f t="shared" ref="U71:U134" si="3">PRODUCT(K71,L71,M71,N71,O71,P71,Q71,R71,S71,T71)</f>
        <v>31000</v>
      </c>
      <c r="V71" s="77"/>
      <c r="W71" s="23"/>
    </row>
    <row r="72" spans="1:25" ht="36" customHeight="1" x14ac:dyDescent="0.25">
      <c r="A72" s="94">
        <v>24</v>
      </c>
      <c r="B72" s="94" t="s">
        <v>58</v>
      </c>
      <c r="C72" s="94" t="s">
        <v>176</v>
      </c>
      <c r="D72" s="10" t="s">
        <v>181</v>
      </c>
      <c r="E72" s="10" t="s">
        <v>125</v>
      </c>
      <c r="F72" s="10" t="s">
        <v>17</v>
      </c>
      <c r="G72" s="95" t="s">
        <v>183</v>
      </c>
      <c r="H72" s="18" t="s">
        <v>182</v>
      </c>
      <c r="I72" s="95" t="s">
        <v>83</v>
      </c>
      <c r="J72" s="25" t="s">
        <v>34</v>
      </c>
      <c r="K72" s="26">
        <v>500</v>
      </c>
      <c r="P72" s="3">
        <v>29.35</v>
      </c>
      <c r="U72" s="3">
        <f t="shared" si="3"/>
        <v>14675</v>
      </c>
      <c r="V72" s="77" t="str">
        <f>IF(COUNT(U72:U74)=0,"",INDEX(F72:F74,MATCH(MIN(U72:U74),U72:U74,0)))</f>
        <v>Bukhari Medical Supplies</v>
      </c>
      <c r="W72" s="23" t="str">
        <f>IF(COUNT(U72:U74)=0,"",INDEX(F72:F74,MATCH(SMALL(U72:U74,1),U72:U74,0)))</f>
        <v>Bukhari Medical Supplies</v>
      </c>
      <c r="X72" s="3" t="str">
        <f>IF(COUNT(U72:U74)&lt;2,"",INDEX(F72:F74,MATCH(SMALL(U72:U74,2),U72:U74,0)))</f>
        <v>A.K Enterprises</v>
      </c>
      <c r="Y72" s="3" t="str">
        <f>IF(COUNT(U72:U74)&lt;3,"",INDEX(F72:F74,MATCH(SMALL(U72:U74,3),U72:U74,0)))</f>
        <v>Rehman Trading Company</v>
      </c>
    </row>
    <row r="73" spans="1:25" ht="54" customHeight="1" x14ac:dyDescent="0.25">
      <c r="A73" s="94"/>
      <c r="B73" s="94"/>
      <c r="C73" s="94"/>
      <c r="D73" s="10" t="s">
        <v>180</v>
      </c>
      <c r="E73" s="10" t="s">
        <v>53</v>
      </c>
      <c r="F73" s="10" t="s">
        <v>13</v>
      </c>
      <c r="G73" s="95"/>
      <c r="H73" s="95" t="s">
        <v>83</v>
      </c>
      <c r="I73" s="95"/>
      <c r="J73" s="25" t="s">
        <v>34</v>
      </c>
      <c r="K73" s="26">
        <v>500</v>
      </c>
      <c r="L73" s="3">
        <v>13.13</v>
      </c>
      <c r="U73" s="3">
        <f t="shared" si="3"/>
        <v>6565</v>
      </c>
      <c r="V73" s="77"/>
      <c r="W73" s="23"/>
    </row>
    <row r="74" spans="1:25" ht="36" customHeight="1" x14ac:dyDescent="0.25">
      <c r="A74" s="94"/>
      <c r="B74" s="94"/>
      <c r="C74" s="94"/>
      <c r="D74" s="17" t="s">
        <v>179</v>
      </c>
      <c r="E74" s="17" t="s">
        <v>70</v>
      </c>
      <c r="F74" s="17" t="s">
        <v>15</v>
      </c>
      <c r="G74" s="95"/>
      <c r="H74" s="95"/>
      <c r="I74" s="95"/>
      <c r="J74" s="19" t="s">
        <v>34</v>
      </c>
      <c r="K74" s="20">
        <v>500</v>
      </c>
      <c r="L74" s="22"/>
      <c r="M74" s="22"/>
      <c r="N74" s="21">
        <v>12.7</v>
      </c>
      <c r="O74" s="22"/>
      <c r="P74" s="22"/>
      <c r="Q74" s="22"/>
      <c r="R74" s="22"/>
      <c r="S74" s="22"/>
      <c r="T74" s="22"/>
      <c r="U74" s="21">
        <f t="shared" si="3"/>
        <v>6350</v>
      </c>
      <c r="V74" s="77"/>
      <c r="W74" s="28"/>
      <c r="X74" s="22"/>
      <c r="Y74" s="22"/>
    </row>
    <row r="75" spans="1:25" ht="36" customHeight="1" x14ac:dyDescent="0.25">
      <c r="A75" s="94">
        <v>25</v>
      </c>
      <c r="B75" s="94" t="s">
        <v>58</v>
      </c>
      <c r="C75" s="94" t="s">
        <v>184</v>
      </c>
      <c r="D75" s="10" t="s">
        <v>185</v>
      </c>
      <c r="E75" s="10" t="s">
        <v>36</v>
      </c>
      <c r="F75" s="24" t="s">
        <v>37</v>
      </c>
      <c r="G75" s="95" t="s">
        <v>75</v>
      </c>
      <c r="H75" s="95"/>
      <c r="I75" s="95" t="s">
        <v>186</v>
      </c>
      <c r="J75" s="25" t="s">
        <v>34</v>
      </c>
      <c r="K75" s="26">
        <v>500</v>
      </c>
      <c r="T75" s="3">
        <v>2.25</v>
      </c>
      <c r="U75" s="3">
        <f t="shared" si="3"/>
        <v>1125</v>
      </c>
      <c r="V75" s="77" t="str">
        <f>IF(COUNT(U75:U76)=0,"",INDEX(F75:F76,MATCH(MIN(U75:U76),U75:U76,0)))</f>
        <v>Ali Traders</v>
      </c>
      <c r="W75" s="23" t="str">
        <f>IF(COUNT(U75:U76)=0,"",INDEX(F75:F76,MATCH(SMALL(U75:U76,1),U75:U76,0)))</f>
        <v>Ali Traders</v>
      </c>
      <c r="X75" s="3" t="str">
        <f>IF(COUNT(U75:U76)&lt;2,"",INDEX(F75:F76,MATCH(SMALL(U75:U76,2),U75:U76,0)))</f>
        <v>Yasir Distibution</v>
      </c>
      <c r="Y75" s="3" t="str">
        <f>IF(COUNT(U75:U76)&lt;3,"",INDEX(F75:F76,MATCH(SMALL(U75:U76,3),U75:U76,0)))</f>
        <v/>
      </c>
    </row>
    <row r="76" spans="1:25" ht="36" customHeight="1" x14ac:dyDescent="0.25">
      <c r="A76" s="94"/>
      <c r="B76" s="94"/>
      <c r="C76" s="94"/>
      <c r="D76" s="17" t="s">
        <v>187</v>
      </c>
      <c r="E76" s="17" t="s">
        <v>188</v>
      </c>
      <c r="F76" s="17" t="s">
        <v>14</v>
      </c>
      <c r="G76" s="95"/>
      <c r="H76" s="95"/>
      <c r="I76" s="95"/>
      <c r="J76" s="19" t="s">
        <v>34</v>
      </c>
      <c r="K76" s="20">
        <v>500</v>
      </c>
      <c r="L76" s="22"/>
      <c r="M76" s="21">
        <v>2.0299999999999998</v>
      </c>
      <c r="N76" s="22"/>
      <c r="O76" s="22"/>
      <c r="P76" s="22"/>
      <c r="Q76" s="22"/>
      <c r="R76" s="22"/>
      <c r="S76" s="22"/>
      <c r="T76" s="22"/>
      <c r="U76" s="21">
        <f t="shared" si="3"/>
        <v>1014.9999999999999</v>
      </c>
      <c r="V76" s="77"/>
      <c r="W76" s="28"/>
      <c r="X76" s="22"/>
      <c r="Y76" s="22"/>
    </row>
    <row r="77" spans="1:25" ht="36" customHeight="1" x14ac:dyDescent="0.25">
      <c r="A77" s="94">
        <v>26</v>
      </c>
      <c r="B77" s="94" t="s">
        <v>28</v>
      </c>
      <c r="C77" s="94" t="s">
        <v>189</v>
      </c>
      <c r="D77" s="24" t="s">
        <v>190</v>
      </c>
      <c r="E77" s="24" t="s">
        <v>46</v>
      </c>
      <c r="F77" s="24" t="s">
        <v>47</v>
      </c>
      <c r="G77" s="18" t="s">
        <v>191</v>
      </c>
      <c r="H77" s="18" t="s">
        <v>192</v>
      </c>
      <c r="I77" s="18" t="s">
        <v>89</v>
      </c>
      <c r="J77" s="25" t="s">
        <v>34</v>
      </c>
      <c r="K77" s="26">
        <v>5000</v>
      </c>
      <c r="R77" s="3">
        <v>198</v>
      </c>
      <c r="U77" s="3">
        <f t="shared" si="3"/>
        <v>990000</v>
      </c>
      <c r="V77" s="77" t="str">
        <f>IF(COUNT(U77:U79)=0,"",INDEX(F77:F79,MATCH(MIN(U77:U79),U77:U79,0)))</f>
        <v>Bukhari Medical Supplies</v>
      </c>
      <c r="W77" s="23" t="str">
        <f>IF(COUNT(U77:U79)=0,"",INDEX(F77:F79,MATCH(SMALL(U77:U79,1),U77:U79,0)))</f>
        <v>Bukhari Medical Supplies</v>
      </c>
      <c r="X77" s="3" t="str">
        <f>IF(COUNT(U77:U79)&lt;2,"",INDEX(F77:F79,MATCH(SMALL(U77:U79,2),U77:U79,0)))</f>
        <v>Smakz Enterptises</v>
      </c>
      <c r="Y77" s="3" t="str">
        <f>IF(COUNT(U77:U79)&lt;3,"",INDEX(F77:F79,MATCH(SMALL(U77:U79,3),U77:U79,0)))</f>
        <v>Smakz Enterptises</v>
      </c>
    </row>
    <row r="78" spans="1:25" ht="36" customHeight="1" x14ac:dyDescent="0.25">
      <c r="A78" s="94"/>
      <c r="B78" s="94"/>
      <c r="C78" s="94"/>
      <c r="D78" s="24" t="s">
        <v>193</v>
      </c>
      <c r="E78" s="24" t="s">
        <v>194</v>
      </c>
      <c r="F78" s="24" t="s">
        <v>47</v>
      </c>
      <c r="G78" s="95" t="s">
        <v>191</v>
      </c>
      <c r="H78" s="95" t="s">
        <v>195</v>
      </c>
      <c r="I78" s="95" t="s">
        <v>89</v>
      </c>
      <c r="J78" s="25" t="s">
        <v>34</v>
      </c>
      <c r="K78" s="26">
        <v>5000</v>
      </c>
      <c r="R78" s="3">
        <v>198</v>
      </c>
      <c r="U78" s="3">
        <f t="shared" si="3"/>
        <v>990000</v>
      </c>
      <c r="V78" s="77"/>
      <c r="W78" s="23"/>
    </row>
    <row r="79" spans="1:25" ht="30" customHeight="1" x14ac:dyDescent="0.25">
      <c r="A79" s="94"/>
      <c r="B79" s="94"/>
      <c r="C79" s="94"/>
      <c r="D79" s="27" t="s">
        <v>196</v>
      </c>
      <c r="E79" s="27" t="s">
        <v>197</v>
      </c>
      <c r="F79" s="27" t="s">
        <v>15</v>
      </c>
      <c r="G79" s="95"/>
      <c r="H79" s="95"/>
      <c r="I79" s="95"/>
      <c r="J79" s="19" t="s">
        <v>34</v>
      </c>
      <c r="K79" s="20">
        <v>5000</v>
      </c>
      <c r="L79" s="22"/>
      <c r="M79" s="22"/>
      <c r="N79" s="21">
        <v>169</v>
      </c>
      <c r="O79" s="22"/>
      <c r="P79" s="22"/>
      <c r="Q79" s="22"/>
      <c r="R79" s="22"/>
      <c r="S79" s="22"/>
      <c r="T79" s="22"/>
      <c r="U79" s="21">
        <f t="shared" si="3"/>
        <v>845000</v>
      </c>
      <c r="V79" s="77"/>
      <c r="W79" s="28"/>
      <c r="X79" s="22"/>
      <c r="Y79" s="22"/>
    </row>
    <row r="80" spans="1:25" ht="36" customHeight="1" x14ac:dyDescent="0.25">
      <c r="A80" s="94">
        <v>27</v>
      </c>
      <c r="B80" s="94" t="s">
        <v>198</v>
      </c>
      <c r="C80" s="94" t="s">
        <v>199</v>
      </c>
      <c r="D80" s="24" t="s">
        <v>200</v>
      </c>
      <c r="E80" s="24" t="s">
        <v>194</v>
      </c>
      <c r="F80" s="24" t="s">
        <v>47</v>
      </c>
      <c r="G80" s="95" t="s">
        <v>75</v>
      </c>
      <c r="H80" s="95" t="s">
        <v>201</v>
      </c>
      <c r="I80" s="95" t="s">
        <v>202</v>
      </c>
      <c r="J80" s="25" t="s">
        <v>34</v>
      </c>
      <c r="K80" s="26">
        <v>5000</v>
      </c>
      <c r="R80" s="3">
        <v>11</v>
      </c>
      <c r="U80" s="3">
        <f t="shared" si="3"/>
        <v>55000</v>
      </c>
      <c r="V80" s="77" t="str">
        <f>IF(COUNT(U80:U82)=0,"",INDEX(F80:F82,MATCH(MIN(U80:U82),U80:U82,0)))</f>
        <v>Bukhari Medical Supplies</v>
      </c>
      <c r="W80" s="23" t="str">
        <f>IF(COUNT(U80:U82)=0,"",INDEX(F80:F82,MATCH(SMALL(U80:U82,1),U80:U82,0)))</f>
        <v>Bukhari Medical Supplies</v>
      </c>
      <c r="X80" s="3" t="str">
        <f>IF(COUNT(U80:U82)&lt;2,"",INDEX(F80:F82,MATCH(SMALL(U80:U82,2),U80:U82,0)))</f>
        <v>Smakz Enterptises</v>
      </c>
      <c r="Y80" s="3" t="str">
        <f>IF(COUNT(U80:U82)&lt;3,"",INDEX(F80:F82,MATCH(SMALL(U80:U82,3),U80:U82,0)))</f>
        <v>Ali Traders</v>
      </c>
    </row>
    <row r="81" spans="1:25" ht="36" customHeight="1" x14ac:dyDescent="0.25">
      <c r="A81" s="94"/>
      <c r="B81" s="94"/>
      <c r="C81" s="94"/>
      <c r="D81" s="10" t="s">
        <v>203</v>
      </c>
      <c r="E81" s="10" t="s">
        <v>204</v>
      </c>
      <c r="F81" s="10" t="s">
        <v>14</v>
      </c>
      <c r="G81" s="95"/>
      <c r="H81" s="95"/>
      <c r="I81" s="95"/>
      <c r="J81" s="25" t="s">
        <v>34</v>
      </c>
      <c r="K81" s="26">
        <v>5000</v>
      </c>
      <c r="M81" s="3">
        <v>11.9</v>
      </c>
      <c r="U81" s="3">
        <f t="shared" si="3"/>
        <v>59500</v>
      </c>
      <c r="V81" s="77"/>
      <c r="W81" s="23"/>
    </row>
    <row r="82" spans="1:25" ht="36" customHeight="1" x14ac:dyDescent="0.25">
      <c r="A82" s="94"/>
      <c r="B82" s="94"/>
      <c r="C82" s="94"/>
      <c r="D82" s="17" t="s">
        <v>205</v>
      </c>
      <c r="E82" s="17" t="s">
        <v>107</v>
      </c>
      <c r="F82" s="17" t="s">
        <v>15</v>
      </c>
      <c r="G82" s="95"/>
      <c r="H82" s="95"/>
      <c r="I82" s="95"/>
      <c r="J82" s="19" t="s">
        <v>34</v>
      </c>
      <c r="K82" s="20">
        <v>5000</v>
      </c>
      <c r="L82" s="22"/>
      <c r="M82" s="22"/>
      <c r="N82" s="21">
        <v>10.4</v>
      </c>
      <c r="O82" s="22"/>
      <c r="P82" s="22"/>
      <c r="Q82" s="22"/>
      <c r="R82" s="22"/>
      <c r="S82" s="22"/>
      <c r="T82" s="22"/>
      <c r="U82" s="21">
        <f t="shared" si="3"/>
        <v>52000</v>
      </c>
      <c r="V82" s="77"/>
      <c r="W82" s="28"/>
      <c r="X82" s="22"/>
      <c r="Y82" s="22"/>
    </row>
    <row r="83" spans="1:25" ht="54" customHeight="1" x14ac:dyDescent="0.25">
      <c r="A83" s="94">
        <v>28</v>
      </c>
      <c r="B83" s="94" t="s">
        <v>28</v>
      </c>
      <c r="C83" s="94" t="s">
        <v>206</v>
      </c>
      <c r="D83" s="10" t="s">
        <v>207</v>
      </c>
      <c r="E83" s="10" t="s">
        <v>53</v>
      </c>
      <c r="F83" s="10" t="s">
        <v>13</v>
      </c>
      <c r="G83" s="95" t="s">
        <v>208</v>
      </c>
      <c r="H83" s="95" t="s">
        <v>89</v>
      </c>
      <c r="I83" s="95" t="s">
        <v>89</v>
      </c>
      <c r="J83" s="25" t="s">
        <v>34</v>
      </c>
      <c r="K83" s="26">
        <v>2500</v>
      </c>
      <c r="L83" s="3">
        <v>660</v>
      </c>
      <c r="U83" s="3">
        <f t="shared" si="3"/>
        <v>1650000</v>
      </c>
      <c r="V83" s="77" t="str">
        <f>IF(COUNT(U83:U86)=0,"",INDEX(F83:F86,MATCH(MIN(U83:U86),U83:U86,0)))</f>
        <v>Smakz Enterptises</v>
      </c>
      <c r="W83" s="23" t="str">
        <f>IF(COUNT(U83:U86)=0,"",INDEX(F83:F86,MATCH(SMALL(U83:U86,1),U83:U86,0)))</f>
        <v>Smakz Enterptises</v>
      </c>
      <c r="X83" s="3" t="str">
        <f>IF(COUNT(U83:U86)&lt;2,"",INDEX(F83:F86,MATCH(SMALL(U83:U86,2),U83:U86,0)))</f>
        <v>Bukhari Medical Supplies</v>
      </c>
      <c r="Y83" s="3" t="str">
        <f>IF(COUNT(U83:U86)&lt;3,"",INDEX(F83:F86,MATCH(SMALL(U83:U86,3),U83:U86,0)))</f>
        <v>Impressive Biotechnical &amp; Pharmaceuticals</v>
      </c>
    </row>
    <row r="84" spans="1:25" ht="36" customHeight="1" x14ac:dyDescent="0.25">
      <c r="A84" s="94"/>
      <c r="B84" s="94"/>
      <c r="C84" s="94"/>
      <c r="D84" s="27" t="s">
        <v>209</v>
      </c>
      <c r="E84" s="27" t="s">
        <v>194</v>
      </c>
      <c r="F84" s="27" t="s">
        <v>47</v>
      </c>
      <c r="G84" s="95"/>
      <c r="H84" s="95"/>
      <c r="I84" s="95"/>
      <c r="J84" s="19" t="s">
        <v>34</v>
      </c>
      <c r="K84" s="20">
        <v>2500</v>
      </c>
      <c r="L84" s="22"/>
      <c r="M84" s="22"/>
      <c r="N84" s="22"/>
      <c r="O84" s="22"/>
      <c r="P84" s="22"/>
      <c r="Q84" s="22"/>
      <c r="R84" s="21">
        <v>480</v>
      </c>
      <c r="S84" s="22"/>
      <c r="T84" s="22"/>
      <c r="U84" s="21">
        <f t="shared" si="3"/>
        <v>1200000</v>
      </c>
      <c r="V84" s="77"/>
      <c r="W84" s="28"/>
      <c r="X84" s="22"/>
      <c r="Y84" s="22"/>
    </row>
    <row r="85" spans="1:25" ht="36" customHeight="1" x14ac:dyDescent="0.25">
      <c r="A85" s="94"/>
      <c r="B85" s="94"/>
      <c r="C85" s="94"/>
      <c r="D85" s="10" t="s">
        <v>210</v>
      </c>
      <c r="E85" s="10" t="s">
        <v>55</v>
      </c>
      <c r="F85" s="10" t="s">
        <v>15</v>
      </c>
      <c r="G85" s="95"/>
      <c r="H85" s="95"/>
      <c r="I85" s="95"/>
      <c r="J85" s="25" t="s">
        <v>34</v>
      </c>
      <c r="K85" s="26">
        <v>2500</v>
      </c>
      <c r="N85" s="3">
        <v>485</v>
      </c>
      <c r="U85" s="3">
        <f t="shared" si="3"/>
        <v>1212500</v>
      </c>
      <c r="V85" s="77"/>
      <c r="W85" s="23"/>
    </row>
    <row r="86" spans="1:25" ht="90" customHeight="1" x14ac:dyDescent="0.25">
      <c r="A86" s="94"/>
      <c r="B86" s="94"/>
      <c r="C86" s="94"/>
      <c r="D86" s="10" t="s">
        <v>211</v>
      </c>
      <c r="E86" s="10" t="s">
        <v>57</v>
      </c>
      <c r="F86" s="10" t="s">
        <v>16</v>
      </c>
      <c r="G86" s="95"/>
      <c r="H86" s="95"/>
      <c r="I86" s="95"/>
      <c r="J86" s="25" t="s">
        <v>34</v>
      </c>
      <c r="K86" s="26">
        <v>2500</v>
      </c>
      <c r="O86" s="3">
        <v>525</v>
      </c>
      <c r="U86" s="3">
        <f t="shared" si="3"/>
        <v>1312500</v>
      </c>
      <c r="V86" s="77"/>
      <c r="W86" s="23"/>
    </row>
    <row r="87" spans="1:25" ht="54" customHeight="1" x14ac:dyDescent="0.25">
      <c r="A87" s="94">
        <v>29</v>
      </c>
      <c r="B87" s="94" t="s">
        <v>28</v>
      </c>
      <c r="C87" s="94" t="s">
        <v>206</v>
      </c>
      <c r="D87" s="10" t="s">
        <v>207</v>
      </c>
      <c r="E87" s="10" t="s">
        <v>53</v>
      </c>
      <c r="F87" s="10" t="s">
        <v>13</v>
      </c>
      <c r="G87" s="95" t="s">
        <v>75</v>
      </c>
      <c r="H87" s="95" t="s">
        <v>89</v>
      </c>
      <c r="I87" s="95" t="s">
        <v>89</v>
      </c>
      <c r="J87" s="25" t="s">
        <v>34</v>
      </c>
      <c r="K87" s="26">
        <v>2500</v>
      </c>
      <c r="L87" s="3">
        <v>882.8</v>
      </c>
      <c r="U87" s="3">
        <f t="shared" si="3"/>
        <v>2207000</v>
      </c>
      <c r="V87" s="77" t="str">
        <f>IF(COUNT(U87:U90)=0,"",INDEX(F87:F90,MATCH(MIN(U87:U90),U87:U90,0)))</f>
        <v>Bukhari Medical Supplies</v>
      </c>
      <c r="W87" s="23" t="str">
        <f>IF(COUNT(U87:U90)=0,"",INDEX(F87:F90,MATCH(SMALL(U87:U90,1),U87:U90,0)))</f>
        <v>Bukhari Medical Supplies</v>
      </c>
      <c r="X87" s="3" t="str">
        <f>IF(COUNT(U87:U90)&lt;2,"",INDEX(F87:F90,MATCH(SMALL(U87:U90,2),U87:U90,0)))</f>
        <v>Smakz Enterptises</v>
      </c>
      <c r="Y87" s="3" t="str">
        <f>IF(COUNT(U87:U90)&lt;3,"",INDEX(F87:F90,MATCH(SMALL(U87:U90,3),U87:U90,0)))</f>
        <v>Impressive Biotechnical &amp; Pharmaceuticals</v>
      </c>
    </row>
    <row r="88" spans="1:25" ht="36" customHeight="1" x14ac:dyDescent="0.25">
      <c r="A88" s="94"/>
      <c r="B88" s="94"/>
      <c r="C88" s="94"/>
      <c r="D88" s="24" t="s">
        <v>209</v>
      </c>
      <c r="E88" s="24" t="s">
        <v>194</v>
      </c>
      <c r="F88" s="24" t="s">
        <v>47</v>
      </c>
      <c r="G88" s="95"/>
      <c r="H88" s="95"/>
      <c r="I88" s="95"/>
      <c r="J88" s="25" t="s">
        <v>34</v>
      </c>
      <c r="K88" s="26">
        <v>2500</v>
      </c>
      <c r="R88" s="3">
        <v>300</v>
      </c>
      <c r="U88" s="3">
        <f t="shared" si="3"/>
        <v>750000</v>
      </c>
      <c r="V88" s="77"/>
      <c r="W88" s="23"/>
    </row>
    <row r="89" spans="1:25" ht="36" customHeight="1" x14ac:dyDescent="0.25">
      <c r="A89" s="94"/>
      <c r="B89" s="94"/>
      <c r="C89" s="94"/>
      <c r="D89" s="17" t="s">
        <v>210</v>
      </c>
      <c r="E89" s="17" t="s">
        <v>55</v>
      </c>
      <c r="F89" s="17" t="s">
        <v>15</v>
      </c>
      <c r="G89" s="95"/>
      <c r="H89" s="95"/>
      <c r="I89" s="95"/>
      <c r="J89" s="19" t="s">
        <v>34</v>
      </c>
      <c r="K89" s="20">
        <v>2500</v>
      </c>
      <c r="L89" s="22"/>
      <c r="M89" s="22"/>
      <c r="N89" s="21">
        <v>286</v>
      </c>
      <c r="O89" s="22"/>
      <c r="P89" s="22"/>
      <c r="Q89" s="22"/>
      <c r="R89" s="22"/>
      <c r="S89" s="22"/>
      <c r="T89" s="22"/>
      <c r="U89" s="21">
        <f t="shared" si="3"/>
        <v>715000</v>
      </c>
      <c r="V89" s="77"/>
      <c r="W89" s="28"/>
      <c r="X89" s="22"/>
      <c r="Y89" s="22"/>
    </row>
    <row r="90" spans="1:25" ht="90" customHeight="1" x14ac:dyDescent="0.25">
      <c r="A90" s="94"/>
      <c r="B90" s="94"/>
      <c r="C90" s="94"/>
      <c r="D90" s="10" t="s">
        <v>211</v>
      </c>
      <c r="E90" s="10" t="s">
        <v>57</v>
      </c>
      <c r="F90" s="10" t="s">
        <v>16</v>
      </c>
      <c r="G90" s="95"/>
      <c r="H90" s="95"/>
      <c r="I90" s="95"/>
      <c r="J90" s="25" t="s">
        <v>34</v>
      </c>
      <c r="K90" s="26">
        <v>2500</v>
      </c>
      <c r="O90" s="3">
        <v>310</v>
      </c>
      <c r="U90" s="3">
        <f t="shared" si="3"/>
        <v>775000</v>
      </c>
      <c r="V90" s="77"/>
      <c r="W90" s="23"/>
    </row>
    <row r="91" spans="1:25" ht="36" customHeight="1" x14ac:dyDescent="0.25">
      <c r="A91" s="94">
        <v>30</v>
      </c>
      <c r="B91" s="94" t="s">
        <v>28</v>
      </c>
      <c r="C91" s="94" t="s">
        <v>212</v>
      </c>
      <c r="D91" s="24" t="s">
        <v>213</v>
      </c>
      <c r="E91" s="24" t="s">
        <v>194</v>
      </c>
      <c r="F91" s="24" t="s">
        <v>47</v>
      </c>
      <c r="G91" s="95" t="s">
        <v>214</v>
      </c>
      <c r="H91" s="95" t="s">
        <v>89</v>
      </c>
      <c r="I91" s="95" t="s">
        <v>89</v>
      </c>
      <c r="J91" s="25" t="s">
        <v>34</v>
      </c>
      <c r="K91" s="26">
        <v>3000</v>
      </c>
      <c r="R91" s="3">
        <v>285</v>
      </c>
      <c r="U91" s="3">
        <f t="shared" si="3"/>
        <v>855000</v>
      </c>
      <c r="V91" s="77" t="str">
        <f>IF(COUNT(U91:U94)=0,"",INDEX(F91:F94,MATCH(MIN(U91:U94),U91:U94,0)))</f>
        <v>A.K Enterprises</v>
      </c>
      <c r="W91" s="23" t="str">
        <f>IF(COUNT(U91:U94)=0,"",INDEX(F91:F94,MATCH(SMALL(U91:U94,1),U91:U94,0)))</f>
        <v>A.K Enterprises</v>
      </c>
      <c r="X91" s="3" t="str">
        <f>IF(COUNT(U91:U94)&lt;2,"",INDEX(F91:F94,MATCH(SMALL(U91:U94,2),U91:U94,0)))</f>
        <v>Bukhari Medical Supplies</v>
      </c>
      <c r="Y91" s="3" t="str">
        <f>IF(COUNT(U91:U94)&lt;3,"",INDEX(F91:F94,MATCH(SMALL(U91:U94,3),U91:U94,0)))</f>
        <v>Smakz Enterptises</v>
      </c>
    </row>
    <row r="92" spans="1:25" ht="54" customHeight="1" x14ac:dyDescent="0.25">
      <c r="A92" s="94"/>
      <c r="B92" s="94"/>
      <c r="C92" s="94"/>
      <c r="D92" s="17" t="s">
        <v>215</v>
      </c>
      <c r="E92" s="17" t="s">
        <v>53</v>
      </c>
      <c r="F92" s="17" t="s">
        <v>13</v>
      </c>
      <c r="G92" s="95"/>
      <c r="H92" s="95"/>
      <c r="I92" s="95"/>
      <c r="J92" s="19" t="s">
        <v>34</v>
      </c>
      <c r="K92" s="20">
        <v>3000</v>
      </c>
      <c r="L92" s="21">
        <v>264</v>
      </c>
      <c r="M92" s="22"/>
      <c r="N92" s="22"/>
      <c r="O92" s="22"/>
      <c r="P92" s="22"/>
      <c r="Q92" s="22"/>
      <c r="R92" s="22"/>
      <c r="S92" s="22"/>
      <c r="T92" s="22"/>
      <c r="U92" s="21">
        <f t="shared" si="3"/>
        <v>792000</v>
      </c>
      <c r="V92" s="77"/>
      <c r="W92" s="28"/>
      <c r="X92" s="22"/>
      <c r="Y92" s="22"/>
    </row>
    <row r="93" spans="1:25" ht="36" customHeight="1" x14ac:dyDescent="0.25">
      <c r="A93" s="94"/>
      <c r="B93" s="94"/>
      <c r="C93" s="94"/>
      <c r="D93" s="10" t="s">
        <v>216</v>
      </c>
      <c r="E93" s="10" t="s">
        <v>55</v>
      </c>
      <c r="F93" s="10" t="s">
        <v>15</v>
      </c>
      <c r="G93" s="95"/>
      <c r="H93" s="95"/>
      <c r="I93" s="95"/>
      <c r="J93" s="25" t="s">
        <v>34</v>
      </c>
      <c r="K93" s="26">
        <v>3000</v>
      </c>
      <c r="N93" s="3">
        <v>275</v>
      </c>
      <c r="U93" s="3">
        <f t="shared" si="3"/>
        <v>825000</v>
      </c>
      <c r="V93" s="77"/>
      <c r="W93" s="23"/>
    </row>
    <row r="94" spans="1:25" ht="90" customHeight="1" x14ac:dyDescent="0.25">
      <c r="A94" s="94"/>
      <c r="B94" s="94"/>
      <c r="C94" s="94"/>
      <c r="D94" s="10" t="s">
        <v>217</v>
      </c>
      <c r="E94" s="10" t="s">
        <v>57</v>
      </c>
      <c r="F94" s="10" t="s">
        <v>16</v>
      </c>
      <c r="G94" s="95"/>
      <c r="H94" s="95"/>
      <c r="I94" s="95"/>
      <c r="J94" s="25" t="s">
        <v>34</v>
      </c>
      <c r="K94" s="26">
        <v>3000</v>
      </c>
      <c r="O94" s="3">
        <v>310</v>
      </c>
      <c r="U94" s="3">
        <f t="shared" si="3"/>
        <v>930000</v>
      </c>
      <c r="V94" s="77"/>
      <c r="W94" s="23"/>
    </row>
    <row r="95" spans="1:25" ht="36" customHeight="1" x14ac:dyDescent="0.25">
      <c r="A95" s="94">
        <v>31</v>
      </c>
      <c r="B95" s="94" t="s">
        <v>28</v>
      </c>
      <c r="C95" s="94" t="s">
        <v>212</v>
      </c>
      <c r="D95" s="27" t="s">
        <v>213</v>
      </c>
      <c r="E95" s="27" t="s">
        <v>194</v>
      </c>
      <c r="F95" s="27" t="s">
        <v>47</v>
      </c>
      <c r="G95" s="95" t="s">
        <v>218</v>
      </c>
      <c r="H95" s="95" t="s">
        <v>89</v>
      </c>
      <c r="I95" s="95" t="s">
        <v>89</v>
      </c>
      <c r="J95" s="19" t="s">
        <v>34</v>
      </c>
      <c r="K95" s="20">
        <v>5000</v>
      </c>
      <c r="L95" s="22"/>
      <c r="M95" s="22"/>
      <c r="N95" s="22"/>
      <c r="O95" s="22"/>
      <c r="P95" s="22"/>
      <c r="Q95" s="22"/>
      <c r="R95" s="21">
        <v>315</v>
      </c>
      <c r="S95" s="22"/>
      <c r="T95" s="22"/>
      <c r="U95" s="21">
        <f t="shared" si="3"/>
        <v>1575000</v>
      </c>
      <c r="V95" s="77" t="str">
        <f>IF(COUNT(U95:U98)=0,"",INDEX(F95:F98,MATCH(MIN(U95:U98),U95:U98,0)))</f>
        <v>Smakz Enterptises</v>
      </c>
      <c r="W95" s="28" t="str">
        <f>IF(COUNT(U95:U98)=0,"",INDEX(F95:F98,MATCH(SMALL(U95:U98,1),U95:U98,0)))</f>
        <v>Smakz Enterptises</v>
      </c>
      <c r="X95" s="22" t="str">
        <f>IF(COUNT(U95:U98)&lt;2,"",INDEX(F95:F98,MATCH(SMALL(U95:U98,2),U95:U98,0)))</f>
        <v>Bukhari Medical Supplies</v>
      </c>
      <c r="Y95" s="22" t="str">
        <f>IF(COUNT(U95:U98)&lt;3,"",INDEX(F95:F98,MATCH(SMALL(U95:U98,3),U95:U98,0)))</f>
        <v>Impressive Biotechnical &amp; Pharmaceuticals</v>
      </c>
    </row>
    <row r="96" spans="1:25" ht="54" customHeight="1" x14ac:dyDescent="0.25">
      <c r="A96" s="94"/>
      <c r="B96" s="94"/>
      <c r="C96" s="94"/>
      <c r="D96" s="10" t="s">
        <v>215</v>
      </c>
      <c r="E96" s="10" t="s">
        <v>53</v>
      </c>
      <c r="F96" s="10" t="s">
        <v>13</v>
      </c>
      <c r="G96" s="95"/>
      <c r="H96" s="95"/>
      <c r="I96" s="95"/>
      <c r="J96" s="25" t="s">
        <v>34</v>
      </c>
      <c r="K96" s="26">
        <v>5000</v>
      </c>
      <c r="L96" s="3">
        <v>514.79999999999995</v>
      </c>
      <c r="U96" s="3">
        <f t="shared" si="3"/>
        <v>2574000</v>
      </c>
      <c r="V96" s="77"/>
      <c r="W96" s="23"/>
    </row>
    <row r="97" spans="1:25" ht="36" customHeight="1" x14ac:dyDescent="0.25">
      <c r="A97" s="94"/>
      <c r="B97" s="94"/>
      <c r="C97" s="94"/>
      <c r="D97" s="10" t="s">
        <v>216</v>
      </c>
      <c r="E97" s="10" t="s">
        <v>55</v>
      </c>
      <c r="F97" s="10" t="s">
        <v>15</v>
      </c>
      <c r="G97" s="95"/>
      <c r="H97" s="95"/>
      <c r="I97" s="95"/>
      <c r="J97" s="25" t="s">
        <v>34</v>
      </c>
      <c r="K97" s="26">
        <v>5000</v>
      </c>
      <c r="N97" s="3">
        <v>390</v>
      </c>
      <c r="U97" s="3">
        <f t="shared" si="3"/>
        <v>1950000</v>
      </c>
      <c r="V97" s="77"/>
      <c r="W97" s="23"/>
    </row>
    <row r="98" spans="1:25" ht="90" customHeight="1" x14ac:dyDescent="0.25">
      <c r="A98" s="94"/>
      <c r="B98" s="94"/>
      <c r="C98" s="94"/>
      <c r="D98" s="10" t="s">
        <v>217</v>
      </c>
      <c r="E98" s="10" t="s">
        <v>57</v>
      </c>
      <c r="F98" s="10" t="s">
        <v>16</v>
      </c>
      <c r="G98" s="95"/>
      <c r="H98" s="95"/>
      <c r="I98" s="95"/>
      <c r="J98" s="25" t="s">
        <v>34</v>
      </c>
      <c r="K98" s="26">
        <v>5000</v>
      </c>
      <c r="O98" s="3">
        <v>450</v>
      </c>
      <c r="U98" s="3">
        <f t="shared" si="3"/>
        <v>2250000</v>
      </c>
      <c r="V98" s="77"/>
      <c r="W98" s="23"/>
    </row>
    <row r="99" spans="1:25" ht="36" customHeight="1" x14ac:dyDescent="0.25">
      <c r="A99" s="94">
        <v>32</v>
      </c>
      <c r="B99" s="94" t="s">
        <v>198</v>
      </c>
      <c r="C99" s="94" t="s">
        <v>219</v>
      </c>
      <c r="D99" s="27" t="s">
        <v>220</v>
      </c>
      <c r="E99" s="27" t="s">
        <v>46</v>
      </c>
      <c r="F99" s="27" t="s">
        <v>47</v>
      </c>
      <c r="G99" s="95" t="s">
        <v>221</v>
      </c>
      <c r="H99" s="95" t="s">
        <v>222</v>
      </c>
      <c r="I99" s="95" t="s">
        <v>222</v>
      </c>
      <c r="J99" s="19" t="s">
        <v>34</v>
      </c>
      <c r="K99" s="20">
        <v>10000</v>
      </c>
      <c r="L99" s="22"/>
      <c r="M99" s="22"/>
      <c r="N99" s="22"/>
      <c r="O99" s="22"/>
      <c r="P99" s="22"/>
      <c r="Q99" s="22"/>
      <c r="R99" s="21">
        <v>39</v>
      </c>
      <c r="S99" s="22"/>
      <c r="T99" s="22"/>
      <c r="U99" s="21">
        <f t="shared" si="3"/>
        <v>390000</v>
      </c>
      <c r="V99" s="77" t="str">
        <f>IF(COUNT(U99:U103)=0,"",INDEX(F99:F103,MATCH(MIN(U99:U103),U99:U103,0)))</f>
        <v>Smakz Enterptises</v>
      </c>
      <c r="W99" s="23" t="str">
        <f>IF(COUNT(U99:U103)=0,"",INDEX(F99:F103,MATCH(SMALL(U99:U103,1),U99:U103,0)))</f>
        <v>Smakz Enterptises</v>
      </c>
      <c r="X99" s="21" t="str">
        <f>IF(COUNT(U99:U103)&lt;2,"",INDEX(F99:F103,MATCH(SMALL(U99:U103,2),U99:U103,0)))</f>
        <v>Bukhari Medical Supplies</v>
      </c>
      <c r="Y99" s="21" t="str">
        <f>IF(COUNT(U99:U103)&lt;3,"",INDEX(F99:F103,MATCH(SMALL(U99:U103,3),U99:U103,0)))</f>
        <v>A.K Enterprises</v>
      </c>
    </row>
    <row r="100" spans="1:25" ht="36" customHeight="1" x14ac:dyDescent="0.25">
      <c r="A100" s="94"/>
      <c r="B100" s="94"/>
      <c r="C100" s="94"/>
      <c r="D100" s="10" t="s">
        <v>223</v>
      </c>
      <c r="E100" s="10" t="s">
        <v>51</v>
      </c>
      <c r="F100" s="10" t="s">
        <v>14</v>
      </c>
      <c r="G100" s="95"/>
      <c r="H100" s="95"/>
      <c r="I100" s="95"/>
      <c r="J100" s="25" t="s">
        <v>34</v>
      </c>
      <c r="K100" s="26">
        <v>10000</v>
      </c>
      <c r="M100" s="3">
        <v>58</v>
      </c>
      <c r="U100" s="3">
        <f t="shared" si="3"/>
        <v>580000</v>
      </c>
      <c r="V100" s="77"/>
      <c r="W100" s="23"/>
    </row>
    <row r="101" spans="1:25" ht="36" customHeight="1" x14ac:dyDescent="0.25">
      <c r="A101" s="94"/>
      <c r="B101" s="94"/>
      <c r="C101" s="94"/>
      <c r="D101" s="10" t="s">
        <v>224</v>
      </c>
      <c r="E101" s="10" t="s">
        <v>96</v>
      </c>
      <c r="F101" s="10" t="s">
        <v>13</v>
      </c>
      <c r="G101" s="95"/>
      <c r="H101" s="95"/>
      <c r="I101" s="95"/>
      <c r="J101" s="25" t="s">
        <v>34</v>
      </c>
      <c r="K101" s="26">
        <v>10000</v>
      </c>
      <c r="L101" s="3">
        <v>95.91</v>
      </c>
      <c r="U101" s="3">
        <f t="shared" si="3"/>
        <v>959100</v>
      </c>
      <c r="V101" s="77"/>
      <c r="W101" s="23"/>
    </row>
    <row r="102" spans="1:25" ht="54" customHeight="1" x14ac:dyDescent="0.25">
      <c r="A102" s="94"/>
      <c r="B102" s="94"/>
      <c r="C102" s="94"/>
      <c r="D102" s="10" t="s">
        <v>225</v>
      </c>
      <c r="E102" s="10" t="s">
        <v>53</v>
      </c>
      <c r="F102" s="10" t="s">
        <v>13</v>
      </c>
      <c r="G102" s="95"/>
      <c r="H102" s="95"/>
      <c r="I102" s="95"/>
      <c r="J102" s="25" t="s">
        <v>34</v>
      </c>
      <c r="K102" s="26">
        <v>10000</v>
      </c>
      <c r="L102" s="3">
        <v>52.8</v>
      </c>
      <c r="U102" s="3">
        <f t="shared" si="3"/>
        <v>528000</v>
      </c>
      <c r="V102" s="77"/>
      <c r="W102" s="23"/>
    </row>
    <row r="103" spans="1:25" ht="36" customHeight="1" x14ac:dyDescent="0.25">
      <c r="A103" s="94"/>
      <c r="B103" s="94"/>
      <c r="C103" s="94"/>
      <c r="D103" s="10" t="s">
        <v>226</v>
      </c>
      <c r="E103" s="10" t="s">
        <v>107</v>
      </c>
      <c r="F103" s="10" t="s">
        <v>15</v>
      </c>
      <c r="G103" s="95"/>
      <c r="H103" s="95"/>
      <c r="I103" s="95"/>
      <c r="J103" s="25" t="s">
        <v>34</v>
      </c>
      <c r="K103" s="26">
        <v>10000</v>
      </c>
      <c r="N103" s="3">
        <v>44.2</v>
      </c>
      <c r="U103" s="3">
        <f t="shared" si="3"/>
        <v>442000</v>
      </c>
      <c r="V103" s="77"/>
      <c r="W103" s="23"/>
    </row>
    <row r="104" spans="1:25" ht="54" customHeight="1" x14ac:dyDescent="0.25">
      <c r="A104" s="94">
        <v>33</v>
      </c>
      <c r="B104" s="94" t="s">
        <v>227</v>
      </c>
      <c r="C104" s="94" t="s">
        <v>219</v>
      </c>
      <c r="D104" s="10" t="s">
        <v>228</v>
      </c>
      <c r="E104" s="10" t="s">
        <v>51</v>
      </c>
      <c r="F104" s="10" t="s">
        <v>14</v>
      </c>
      <c r="G104" s="95" t="s">
        <v>229</v>
      </c>
      <c r="H104" s="95" t="s">
        <v>230</v>
      </c>
      <c r="I104" s="95" t="s">
        <v>230</v>
      </c>
      <c r="J104" s="25" t="s">
        <v>34</v>
      </c>
      <c r="K104" s="26">
        <v>1000</v>
      </c>
      <c r="M104" s="3">
        <v>240</v>
      </c>
      <c r="U104" s="3">
        <f t="shared" si="3"/>
        <v>240000</v>
      </c>
      <c r="V104" s="77" t="str">
        <f>IF(COUNT(U104:U108)=0,"",INDEX(F104:F108,MATCH(MIN(U104:U108),U104:U108,0)))</f>
        <v>Bukhari Medical Supplies</v>
      </c>
      <c r="W104" s="23" t="str">
        <f>IF(COUNT(U104:U108)=0,"",INDEX(F104:F108,MATCH(SMALL(U104:U108,1),U104:U108,0)))</f>
        <v>Bukhari Medical Supplies</v>
      </c>
      <c r="X104" s="3" t="str">
        <f>IF(COUNT(U104:U108)&lt;2,"",INDEX(F104:F108,MATCH(SMALL(U104:U108,2),U104:U108,0)))</f>
        <v>A.K Enterprises</v>
      </c>
      <c r="Y104" s="3" t="str">
        <f>IF(COUNT(U104:U108)&lt;3,"",INDEX(F104:F108,MATCH(SMALL(U104:U108,3),U104:U108,0)))</f>
        <v>A.K Enterprises</v>
      </c>
    </row>
    <row r="105" spans="1:25" ht="36" customHeight="1" x14ac:dyDescent="0.25">
      <c r="A105" s="94"/>
      <c r="B105" s="94"/>
      <c r="C105" s="94"/>
      <c r="D105" s="10" t="s">
        <v>231</v>
      </c>
      <c r="E105" s="10" t="s">
        <v>96</v>
      </c>
      <c r="F105" s="10" t="s">
        <v>13</v>
      </c>
      <c r="G105" s="95"/>
      <c r="H105" s="95"/>
      <c r="I105" s="95"/>
      <c r="J105" s="25" t="s">
        <v>34</v>
      </c>
      <c r="K105" s="26">
        <v>1000</v>
      </c>
      <c r="L105" s="3">
        <v>327.5</v>
      </c>
      <c r="U105" s="3">
        <f t="shared" si="3"/>
        <v>327500</v>
      </c>
      <c r="V105" s="77"/>
      <c r="W105" s="23"/>
    </row>
    <row r="106" spans="1:25" ht="54" customHeight="1" x14ac:dyDescent="0.25">
      <c r="A106" s="94"/>
      <c r="B106" s="94"/>
      <c r="C106" s="94"/>
      <c r="D106" s="10" t="s">
        <v>225</v>
      </c>
      <c r="E106" s="10" t="s">
        <v>53</v>
      </c>
      <c r="F106" s="10" t="s">
        <v>13</v>
      </c>
      <c r="G106" s="95"/>
      <c r="H106" s="95"/>
      <c r="I106" s="95"/>
      <c r="J106" s="25" t="s">
        <v>34</v>
      </c>
      <c r="K106" s="26">
        <v>1000</v>
      </c>
      <c r="L106" s="3">
        <v>191.4</v>
      </c>
      <c r="U106" s="3">
        <f t="shared" si="3"/>
        <v>191400</v>
      </c>
      <c r="V106" s="77"/>
      <c r="W106" s="23"/>
    </row>
    <row r="107" spans="1:25" ht="36" customHeight="1" x14ac:dyDescent="0.25">
      <c r="A107" s="94"/>
      <c r="B107" s="94"/>
      <c r="C107" s="94"/>
      <c r="D107" s="10" t="s">
        <v>232</v>
      </c>
      <c r="E107" s="10" t="s">
        <v>74</v>
      </c>
      <c r="F107" s="10" t="s">
        <v>13</v>
      </c>
      <c r="G107" s="95"/>
      <c r="H107" s="95"/>
      <c r="I107" s="95"/>
      <c r="J107" s="25" t="s">
        <v>34</v>
      </c>
      <c r="K107" s="26">
        <v>1000</v>
      </c>
      <c r="L107" s="3">
        <v>225</v>
      </c>
      <c r="U107" s="3">
        <f t="shared" si="3"/>
        <v>225000</v>
      </c>
      <c r="V107" s="77"/>
      <c r="W107" s="23"/>
    </row>
    <row r="108" spans="1:25" ht="36" customHeight="1" x14ac:dyDescent="0.25">
      <c r="A108" s="94"/>
      <c r="B108" s="94"/>
      <c r="C108" s="94"/>
      <c r="D108" s="17" t="s">
        <v>233</v>
      </c>
      <c r="E108" s="17" t="s">
        <v>107</v>
      </c>
      <c r="F108" s="17" t="s">
        <v>15</v>
      </c>
      <c r="G108" s="95"/>
      <c r="H108" s="95"/>
      <c r="I108" s="95"/>
      <c r="J108" s="19" t="s">
        <v>34</v>
      </c>
      <c r="K108" s="20">
        <v>1000</v>
      </c>
      <c r="L108" s="22"/>
      <c r="M108" s="22"/>
      <c r="N108" s="21">
        <v>175</v>
      </c>
      <c r="O108" s="22"/>
      <c r="P108" s="22"/>
      <c r="Q108" s="22"/>
      <c r="R108" s="22"/>
      <c r="S108" s="22"/>
      <c r="T108" s="22"/>
      <c r="U108" s="21">
        <f t="shared" si="3"/>
        <v>175000</v>
      </c>
      <c r="V108" s="77"/>
      <c r="W108" s="28"/>
      <c r="X108" s="22"/>
      <c r="Y108" s="22"/>
    </row>
    <row r="109" spans="1:25" ht="36" customHeight="1" x14ac:dyDescent="0.25">
      <c r="A109" s="94">
        <v>34</v>
      </c>
      <c r="B109" s="94" t="s">
        <v>234</v>
      </c>
      <c r="C109" s="94" t="s">
        <v>219</v>
      </c>
      <c r="D109" s="30" t="s">
        <v>220</v>
      </c>
      <c r="E109" s="30" t="s">
        <v>46</v>
      </c>
      <c r="F109" s="30" t="s">
        <v>47</v>
      </c>
      <c r="G109" s="95" t="s">
        <v>103</v>
      </c>
      <c r="H109" s="31" t="s">
        <v>139</v>
      </c>
      <c r="I109" s="95" t="s">
        <v>230</v>
      </c>
      <c r="J109" s="32" t="s">
        <v>34</v>
      </c>
      <c r="K109" s="33">
        <v>1000</v>
      </c>
      <c r="L109" s="34"/>
      <c r="M109" s="34"/>
      <c r="N109" s="34"/>
      <c r="O109" s="34"/>
      <c r="P109" s="34"/>
      <c r="Q109" s="34"/>
      <c r="R109" s="34">
        <v>140</v>
      </c>
      <c r="S109" s="34"/>
      <c r="T109" s="34"/>
      <c r="U109" s="34">
        <f t="shared" si="3"/>
        <v>140000</v>
      </c>
      <c r="V109" s="77" t="str">
        <f>IF(COUNT(U109:U113)=0,"",INDEX(F109:F113,MATCH(MIN(U109:U113),U109:U113,0)))</f>
        <v>A.K Enterprises</v>
      </c>
      <c r="W109" s="34" t="str">
        <f>IF(COUNT(U109:U113)=0,"",INDEX(F109:F113,MATCH(SMALL(U109:U113,1),U109:U113,0)))</f>
        <v>A.K Enterprises</v>
      </c>
      <c r="X109" s="34" t="str">
        <f>IF(COUNT(U109:U113)&lt;2,"",INDEX(F109:F113,MATCH(SMALL(U109:U113,2),U109:U113,0)))</f>
        <v>Smakz Enterptises</v>
      </c>
      <c r="Y109" s="34" t="str">
        <f>IF(COUNT(U109:U113)&lt;3,"",INDEX(F109:F113,MATCH(SMALL(U109:U113,3),U109:U113,0)))</f>
        <v>Ali Traders</v>
      </c>
    </row>
    <row r="110" spans="1:25" ht="54" customHeight="1" x14ac:dyDescent="0.25">
      <c r="A110" s="94"/>
      <c r="B110" s="94"/>
      <c r="C110" s="94"/>
      <c r="D110" s="10" t="s">
        <v>235</v>
      </c>
      <c r="E110" s="10" t="s">
        <v>51</v>
      </c>
      <c r="F110" s="10" t="s">
        <v>14</v>
      </c>
      <c r="G110" s="95"/>
      <c r="H110" s="95" t="s">
        <v>230</v>
      </c>
      <c r="I110" s="95"/>
      <c r="J110" s="25" t="s">
        <v>34</v>
      </c>
      <c r="K110" s="26">
        <v>1000</v>
      </c>
      <c r="M110" s="3">
        <v>143</v>
      </c>
      <c r="U110" s="3">
        <f t="shared" si="3"/>
        <v>143000</v>
      </c>
      <c r="V110" s="77"/>
      <c r="W110" s="23"/>
    </row>
    <row r="111" spans="1:25" ht="36" customHeight="1" x14ac:dyDescent="0.25">
      <c r="A111" s="94"/>
      <c r="B111" s="94"/>
      <c r="C111" s="94"/>
      <c r="D111" s="10" t="s">
        <v>224</v>
      </c>
      <c r="E111" s="10" t="s">
        <v>96</v>
      </c>
      <c r="F111" s="10" t="s">
        <v>13</v>
      </c>
      <c r="G111" s="95"/>
      <c r="H111" s="95"/>
      <c r="I111" s="95"/>
      <c r="J111" s="25" t="s">
        <v>34</v>
      </c>
      <c r="K111" s="26">
        <v>1000</v>
      </c>
      <c r="L111" s="3">
        <v>267.61</v>
      </c>
      <c r="U111" s="3">
        <f t="shared" si="3"/>
        <v>267610</v>
      </c>
      <c r="V111" s="77"/>
      <c r="W111" s="23"/>
    </row>
    <row r="112" spans="1:25" ht="54" customHeight="1" x14ac:dyDescent="0.25">
      <c r="A112" s="94"/>
      <c r="B112" s="94"/>
      <c r="C112" s="94"/>
      <c r="D112" s="17" t="s">
        <v>225</v>
      </c>
      <c r="E112" s="17" t="s">
        <v>53</v>
      </c>
      <c r="F112" s="17" t="s">
        <v>13</v>
      </c>
      <c r="G112" s="95"/>
      <c r="H112" s="95"/>
      <c r="I112" s="95"/>
      <c r="J112" s="19" t="s">
        <v>34</v>
      </c>
      <c r="K112" s="20">
        <v>1000</v>
      </c>
      <c r="L112" s="21">
        <v>132</v>
      </c>
      <c r="M112" s="22"/>
      <c r="N112" s="22"/>
      <c r="O112" s="22"/>
      <c r="P112" s="22"/>
      <c r="Q112" s="22"/>
      <c r="R112" s="22"/>
      <c r="S112" s="22"/>
      <c r="T112" s="22"/>
      <c r="U112" s="21">
        <f t="shared" si="3"/>
        <v>132000</v>
      </c>
      <c r="V112" s="77"/>
      <c r="W112" s="28"/>
      <c r="X112" s="22"/>
      <c r="Y112" s="22"/>
    </row>
    <row r="113" spans="1:25" ht="36" customHeight="1" x14ac:dyDescent="0.25">
      <c r="A113" s="94"/>
      <c r="B113" s="94"/>
      <c r="C113" s="94"/>
      <c r="D113" s="10" t="s">
        <v>233</v>
      </c>
      <c r="E113" s="10" t="s">
        <v>107</v>
      </c>
      <c r="F113" s="10" t="s">
        <v>15</v>
      </c>
      <c r="G113" s="95"/>
      <c r="H113" s="95"/>
      <c r="I113" s="95"/>
      <c r="J113" s="25" t="s">
        <v>34</v>
      </c>
      <c r="K113" s="26">
        <v>1000</v>
      </c>
      <c r="N113" s="3">
        <v>175.5</v>
      </c>
      <c r="U113" s="3">
        <f t="shared" si="3"/>
        <v>175500</v>
      </c>
      <c r="V113" s="77"/>
      <c r="W113" s="23"/>
    </row>
    <row r="114" spans="1:25" ht="54" customHeight="1" x14ac:dyDescent="0.25">
      <c r="A114" s="94">
        <v>35</v>
      </c>
      <c r="B114" s="94" t="s">
        <v>28</v>
      </c>
      <c r="C114" s="94" t="s">
        <v>236</v>
      </c>
      <c r="D114" s="10" t="s">
        <v>237</v>
      </c>
      <c r="E114" s="10" t="s">
        <v>51</v>
      </c>
      <c r="F114" s="10" t="s">
        <v>14</v>
      </c>
      <c r="G114" s="95" t="s">
        <v>238</v>
      </c>
      <c r="H114" s="95" t="s">
        <v>89</v>
      </c>
      <c r="I114" s="95" t="s">
        <v>89</v>
      </c>
      <c r="J114" s="25" t="s">
        <v>34</v>
      </c>
      <c r="K114" s="26">
        <v>1000</v>
      </c>
      <c r="M114" s="3">
        <v>148</v>
      </c>
      <c r="U114" s="3">
        <f t="shared" si="3"/>
        <v>148000</v>
      </c>
      <c r="V114" s="77" t="str">
        <f>IF(COUNT(U114:U119)=0,"",INDEX(F114:F119,MATCH(MIN(U114:U119),U114:U119,0)))</f>
        <v>Bukhari Medical Supplies</v>
      </c>
      <c r="W114" s="23" t="str">
        <f>IF(COUNT(U114:U119)=0,"",INDEX(F114:F119,MATCH(SMALL(U114:U119,1),U114:U119,0)))</f>
        <v>Bukhari Medical Supplies</v>
      </c>
      <c r="X114" s="3" t="str">
        <f>IF(COUNT(U114:U119)&lt;2,"",INDEX(F114:F119,MATCH(SMALL(U114:U119,2),U114:U119,0)))</f>
        <v>Smakz Enterptises</v>
      </c>
      <c r="Y114" s="3" t="str">
        <f>IF(COUNT(U114:U119)&lt;3,"",INDEX(F114:F119,MATCH(SMALL(U114:U119,3),U114:U119,0)))</f>
        <v>A.K Enterprises</v>
      </c>
    </row>
    <row r="115" spans="1:25" ht="54" customHeight="1" x14ac:dyDescent="0.25">
      <c r="A115" s="94"/>
      <c r="B115" s="94"/>
      <c r="C115" s="94"/>
      <c r="D115" s="10" t="s">
        <v>239</v>
      </c>
      <c r="E115" s="10" t="s">
        <v>53</v>
      </c>
      <c r="F115" s="10" t="s">
        <v>13</v>
      </c>
      <c r="G115" s="95"/>
      <c r="H115" s="95"/>
      <c r="I115" s="95"/>
      <c r="J115" s="25" t="s">
        <v>34</v>
      </c>
      <c r="K115" s="26">
        <v>1000</v>
      </c>
      <c r="L115" s="3">
        <v>145.19999999999999</v>
      </c>
      <c r="U115" s="3">
        <f t="shared" si="3"/>
        <v>145200</v>
      </c>
      <c r="V115" s="77"/>
      <c r="W115" s="23"/>
    </row>
    <row r="116" spans="1:25" ht="36" customHeight="1" x14ac:dyDescent="0.25">
      <c r="A116" s="94"/>
      <c r="B116" s="94"/>
      <c r="C116" s="94"/>
      <c r="D116" s="17" t="s">
        <v>240</v>
      </c>
      <c r="E116" s="17" t="s">
        <v>55</v>
      </c>
      <c r="F116" s="17" t="s">
        <v>15</v>
      </c>
      <c r="G116" s="95"/>
      <c r="H116" s="95"/>
      <c r="I116" s="95"/>
      <c r="J116" s="19" t="s">
        <v>34</v>
      </c>
      <c r="K116" s="20">
        <v>1000</v>
      </c>
      <c r="L116" s="22"/>
      <c r="M116" s="22"/>
      <c r="N116" s="21">
        <v>143</v>
      </c>
      <c r="O116" s="22"/>
      <c r="P116" s="22"/>
      <c r="Q116" s="22"/>
      <c r="R116" s="22"/>
      <c r="S116" s="22"/>
      <c r="T116" s="22"/>
      <c r="U116" s="21">
        <f t="shared" si="3"/>
        <v>143000</v>
      </c>
      <c r="V116" s="77"/>
      <c r="W116" s="28"/>
      <c r="X116" s="22"/>
      <c r="Y116" s="22"/>
    </row>
    <row r="117" spans="1:25" ht="36" customHeight="1" x14ac:dyDescent="0.25">
      <c r="A117" s="94"/>
      <c r="B117" s="94"/>
      <c r="C117" s="94"/>
      <c r="D117" s="24" t="s">
        <v>241</v>
      </c>
      <c r="E117" s="24" t="s">
        <v>46</v>
      </c>
      <c r="F117" s="24" t="s">
        <v>47</v>
      </c>
      <c r="G117" s="95"/>
      <c r="H117" s="95"/>
      <c r="I117" s="95"/>
      <c r="J117" s="25" t="s">
        <v>34</v>
      </c>
      <c r="K117" s="26">
        <v>1000</v>
      </c>
      <c r="R117" s="3">
        <v>145</v>
      </c>
      <c r="U117" s="3">
        <f t="shared" si="3"/>
        <v>145000</v>
      </c>
      <c r="V117" s="77"/>
      <c r="W117" s="23"/>
    </row>
    <row r="118" spans="1:25" ht="90" customHeight="1" x14ac:dyDescent="0.25">
      <c r="A118" s="94"/>
      <c r="B118" s="94"/>
      <c r="C118" s="94"/>
      <c r="D118" s="10" t="s">
        <v>242</v>
      </c>
      <c r="E118" s="10" t="s">
        <v>57</v>
      </c>
      <c r="F118" s="10" t="s">
        <v>16</v>
      </c>
      <c r="G118" s="95"/>
      <c r="H118" s="95"/>
      <c r="I118" s="95"/>
      <c r="J118" s="25" t="s">
        <v>34</v>
      </c>
      <c r="K118" s="26">
        <v>1000</v>
      </c>
      <c r="O118" s="3">
        <v>155</v>
      </c>
      <c r="U118" s="3">
        <f t="shared" si="3"/>
        <v>155000</v>
      </c>
      <c r="V118" s="77"/>
      <c r="W118" s="23"/>
    </row>
    <row r="119" spans="1:25" ht="54" customHeight="1" x14ac:dyDescent="0.25">
      <c r="A119" s="94"/>
      <c r="B119" s="94"/>
      <c r="C119" s="94"/>
      <c r="D119" s="10" t="s">
        <v>243</v>
      </c>
      <c r="E119" s="10" t="s">
        <v>129</v>
      </c>
      <c r="F119" s="10" t="s">
        <v>18</v>
      </c>
      <c r="G119" s="95"/>
      <c r="H119" s="18" t="s">
        <v>244</v>
      </c>
      <c r="I119" s="95"/>
      <c r="J119" s="25" t="s">
        <v>34</v>
      </c>
      <c r="K119" s="26">
        <v>1000</v>
      </c>
      <c r="Q119" s="3">
        <v>151.69999999999999</v>
      </c>
      <c r="U119" s="3">
        <f t="shared" si="3"/>
        <v>151700</v>
      </c>
      <c r="V119" s="77"/>
      <c r="W119" s="23"/>
    </row>
    <row r="120" spans="1:25" ht="36" customHeight="1" x14ac:dyDescent="0.25">
      <c r="A120" s="94">
        <v>36</v>
      </c>
      <c r="B120" s="94" t="s">
        <v>28</v>
      </c>
      <c r="C120" s="94" t="s">
        <v>236</v>
      </c>
      <c r="D120" s="27" t="s">
        <v>241</v>
      </c>
      <c r="E120" s="27" t="s">
        <v>46</v>
      </c>
      <c r="F120" s="27" t="s">
        <v>47</v>
      </c>
      <c r="G120" s="95" t="s">
        <v>245</v>
      </c>
      <c r="H120" s="95" t="s">
        <v>89</v>
      </c>
      <c r="I120" s="95" t="s">
        <v>89</v>
      </c>
      <c r="J120" s="19" t="s">
        <v>34</v>
      </c>
      <c r="K120" s="20">
        <v>3000</v>
      </c>
      <c r="L120" s="22"/>
      <c r="M120" s="22"/>
      <c r="N120" s="22"/>
      <c r="O120" s="22"/>
      <c r="P120" s="22"/>
      <c r="Q120" s="22"/>
      <c r="R120" s="21">
        <v>190</v>
      </c>
      <c r="S120" s="22"/>
      <c r="T120" s="22"/>
      <c r="U120" s="21">
        <f t="shared" si="3"/>
        <v>570000</v>
      </c>
      <c r="V120" s="77" t="str">
        <f>IF(COUNT(U120:U126)=0,"",INDEX(F120:F126,MATCH(MIN(U120:U126),U120:U126,0)))</f>
        <v>Smakz Enterptises</v>
      </c>
      <c r="W120" s="28" t="str">
        <f>IF(COUNT(U120:U126)=0,"",INDEX(F120:F126,MATCH(SMALL(U120:U126,1),U120:U126,0)))</f>
        <v>Smakz Enterptises</v>
      </c>
      <c r="X120" s="22" t="str">
        <f>IF(COUNT(U120:U126)&lt;2,"",INDEX(F120:F126,MATCH(SMALL(U120:U126,2),U120:U126,0)))</f>
        <v>Bukhari Medical Supplies</v>
      </c>
      <c r="Y120" s="22" t="str">
        <f>IF(COUNT(U120:U126)&lt;3,"",INDEX(F120:F126,MATCH(SMALL(U120:U126,3),U120:U126,0)))</f>
        <v>Impressive Biotechnical &amp; Pharmaceuticals</v>
      </c>
    </row>
    <row r="121" spans="1:25" ht="54" customHeight="1" x14ac:dyDescent="0.25">
      <c r="A121" s="94"/>
      <c r="B121" s="94"/>
      <c r="C121" s="94"/>
      <c r="D121" s="10" t="s">
        <v>246</v>
      </c>
      <c r="E121" s="10" t="s">
        <v>51</v>
      </c>
      <c r="F121" s="10" t="s">
        <v>14</v>
      </c>
      <c r="G121" s="95"/>
      <c r="H121" s="95"/>
      <c r="I121" s="95"/>
      <c r="J121" s="25" t="s">
        <v>34</v>
      </c>
      <c r="K121" s="26">
        <v>3000</v>
      </c>
      <c r="M121" s="3">
        <v>278</v>
      </c>
      <c r="U121" s="3">
        <f t="shared" si="3"/>
        <v>834000</v>
      </c>
      <c r="V121" s="77"/>
      <c r="W121" s="23"/>
    </row>
    <row r="122" spans="1:25" ht="54" customHeight="1" x14ac:dyDescent="0.25">
      <c r="A122" s="94"/>
      <c r="B122" s="94"/>
      <c r="C122" s="94"/>
      <c r="D122" s="10" t="s">
        <v>239</v>
      </c>
      <c r="E122" s="10" t="s">
        <v>53</v>
      </c>
      <c r="F122" s="10" t="s">
        <v>13</v>
      </c>
      <c r="G122" s="95"/>
      <c r="H122" s="95"/>
      <c r="I122" s="95"/>
      <c r="J122" s="25" t="s">
        <v>34</v>
      </c>
      <c r="K122" s="26">
        <v>3000</v>
      </c>
      <c r="L122" s="3">
        <v>224.4</v>
      </c>
      <c r="U122" s="3">
        <f t="shared" si="3"/>
        <v>673200</v>
      </c>
      <c r="V122" s="77"/>
      <c r="W122" s="23"/>
    </row>
    <row r="123" spans="1:25" ht="54" customHeight="1" x14ac:dyDescent="0.25">
      <c r="A123" s="94"/>
      <c r="B123" s="94"/>
      <c r="C123" s="94"/>
      <c r="D123" s="10" t="s">
        <v>247</v>
      </c>
      <c r="E123" s="10" t="s">
        <v>248</v>
      </c>
      <c r="F123" s="10" t="s">
        <v>13</v>
      </c>
      <c r="G123" s="95"/>
      <c r="H123" s="95"/>
      <c r="I123" s="95"/>
      <c r="J123" s="25" t="s">
        <v>34</v>
      </c>
      <c r="K123" s="26">
        <v>3000</v>
      </c>
      <c r="L123" s="3">
        <v>248.75</v>
      </c>
      <c r="U123" s="3">
        <f t="shared" si="3"/>
        <v>746250</v>
      </c>
      <c r="V123" s="77"/>
      <c r="W123" s="23"/>
    </row>
    <row r="124" spans="1:25" ht="36" customHeight="1" x14ac:dyDescent="0.25">
      <c r="A124" s="94"/>
      <c r="B124" s="94"/>
      <c r="C124" s="94"/>
      <c r="D124" s="10" t="s">
        <v>240</v>
      </c>
      <c r="E124" s="10" t="s">
        <v>55</v>
      </c>
      <c r="F124" s="10" t="s">
        <v>15</v>
      </c>
      <c r="G124" s="95"/>
      <c r="H124" s="95"/>
      <c r="I124" s="95"/>
      <c r="J124" s="25" t="s">
        <v>34</v>
      </c>
      <c r="K124" s="26">
        <v>3000</v>
      </c>
      <c r="N124" s="3">
        <v>202</v>
      </c>
      <c r="U124" s="3">
        <f t="shared" si="3"/>
        <v>606000</v>
      </c>
      <c r="V124" s="77"/>
      <c r="W124" s="23"/>
    </row>
    <row r="125" spans="1:25" ht="90" customHeight="1" x14ac:dyDescent="0.25">
      <c r="A125" s="94"/>
      <c r="B125" s="94"/>
      <c r="C125" s="94"/>
      <c r="D125" s="10" t="s">
        <v>249</v>
      </c>
      <c r="E125" s="10" t="s">
        <v>57</v>
      </c>
      <c r="F125" s="10" t="s">
        <v>16</v>
      </c>
      <c r="G125" s="95"/>
      <c r="H125" s="95"/>
      <c r="I125" s="95"/>
      <c r="J125" s="25" t="s">
        <v>34</v>
      </c>
      <c r="K125" s="26">
        <v>3000</v>
      </c>
      <c r="O125" s="3">
        <v>219</v>
      </c>
      <c r="U125" s="3">
        <f t="shared" si="3"/>
        <v>657000</v>
      </c>
      <c r="V125" s="77"/>
      <c r="W125" s="23"/>
    </row>
    <row r="126" spans="1:25" ht="54" customHeight="1" x14ac:dyDescent="0.25">
      <c r="A126" s="94"/>
      <c r="B126" s="94"/>
      <c r="C126" s="94"/>
      <c r="D126" s="10" t="s">
        <v>243</v>
      </c>
      <c r="E126" s="10" t="s">
        <v>129</v>
      </c>
      <c r="F126" s="10" t="s">
        <v>18</v>
      </c>
      <c r="G126" s="95"/>
      <c r="H126" s="18" t="s">
        <v>244</v>
      </c>
      <c r="I126" s="95"/>
      <c r="J126" s="25" t="s">
        <v>34</v>
      </c>
      <c r="K126" s="26">
        <v>3000</v>
      </c>
      <c r="Q126" s="3">
        <v>242</v>
      </c>
      <c r="U126" s="3">
        <f t="shared" si="3"/>
        <v>726000</v>
      </c>
      <c r="V126" s="77"/>
      <c r="W126" s="23"/>
    </row>
    <row r="127" spans="1:25" ht="36" customHeight="1" x14ac:dyDescent="0.25">
      <c r="A127" s="94">
        <v>37</v>
      </c>
      <c r="B127" s="94" t="s">
        <v>28</v>
      </c>
      <c r="C127" s="94" t="s">
        <v>250</v>
      </c>
      <c r="D127" s="24" t="s">
        <v>251</v>
      </c>
      <c r="E127" s="24" t="s">
        <v>46</v>
      </c>
      <c r="F127" s="24" t="s">
        <v>47</v>
      </c>
      <c r="G127" s="95" t="s">
        <v>208</v>
      </c>
      <c r="H127" s="95" t="s">
        <v>89</v>
      </c>
      <c r="I127" s="95" t="s">
        <v>89</v>
      </c>
      <c r="J127" s="25" t="s">
        <v>34</v>
      </c>
      <c r="K127" s="26">
        <v>1000</v>
      </c>
      <c r="R127" s="3">
        <v>360</v>
      </c>
      <c r="U127" s="3">
        <f t="shared" si="3"/>
        <v>360000</v>
      </c>
      <c r="V127" s="77" t="str">
        <f>IF(COUNT(U127:U128)=0,"",INDEX(F127:F128,MATCH(MIN(U127:U128),U127:U128,0)))</f>
        <v>Impressive Biotechnical &amp; Pharmaceuticals</v>
      </c>
      <c r="W127" s="23" t="str">
        <f>IF(COUNT(U127:U128)=0,"",INDEX(F127:F128,MATCH(SMALL(U127:U128,1),U127:U128,0)))</f>
        <v>Impressive Biotechnical &amp; Pharmaceuticals</v>
      </c>
      <c r="X127" s="3" t="str">
        <f>IF(COUNT(U127:U128)&lt;2,"",INDEX(F127:F128,MATCH(SMALL(U127:U128,2),U127:U128,0)))</f>
        <v>Smakz Enterptises</v>
      </c>
      <c r="Y127" s="3" t="str">
        <f>IF(COUNT(U127:U128)&lt;3,"",INDEX(F127:F128,MATCH(SMALL(U127:U128,3),U127:U128,0)))</f>
        <v/>
      </c>
    </row>
    <row r="128" spans="1:25" ht="90" customHeight="1" x14ac:dyDescent="0.25">
      <c r="A128" s="94"/>
      <c r="B128" s="94"/>
      <c r="C128" s="94"/>
      <c r="D128" s="17" t="s">
        <v>252</v>
      </c>
      <c r="E128" s="17" t="s">
        <v>57</v>
      </c>
      <c r="F128" s="17" t="s">
        <v>16</v>
      </c>
      <c r="G128" s="95"/>
      <c r="H128" s="95"/>
      <c r="I128" s="95"/>
      <c r="J128" s="19" t="s">
        <v>34</v>
      </c>
      <c r="K128" s="20">
        <v>1000</v>
      </c>
      <c r="L128" s="22"/>
      <c r="M128" s="22"/>
      <c r="N128" s="22"/>
      <c r="O128" s="21">
        <v>215</v>
      </c>
      <c r="P128" s="22"/>
      <c r="Q128" s="22"/>
      <c r="R128" s="22"/>
      <c r="S128" s="22"/>
      <c r="T128" s="22"/>
      <c r="U128" s="21">
        <f t="shared" si="3"/>
        <v>215000</v>
      </c>
      <c r="V128" s="77"/>
      <c r="W128" s="28"/>
      <c r="X128" s="22"/>
      <c r="Y128" s="22"/>
    </row>
    <row r="129" spans="1:25" ht="90" customHeight="1" x14ac:dyDescent="0.25">
      <c r="A129" s="94">
        <v>38</v>
      </c>
      <c r="B129" s="94" t="s">
        <v>28</v>
      </c>
      <c r="C129" s="94" t="s">
        <v>250</v>
      </c>
      <c r="D129" s="17" t="s">
        <v>253</v>
      </c>
      <c r="E129" s="17" t="s">
        <v>57</v>
      </c>
      <c r="F129" s="17" t="s">
        <v>16</v>
      </c>
      <c r="G129" s="95" t="s">
        <v>75</v>
      </c>
      <c r="H129" s="95" t="s">
        <v>89</v>
      </c>
      <c r="I129" s="95" t="s">
        <v>89</v>
      </c>
      <c r="J129" s="19" t="s">
        <v>34</v>
      </c>
      <c r="K129" s="20">
        <v>1000</v>
      </c>
      <c r="L129" s="22"/>
      <c r="M129" s="22"/>
      <c r="N129" s="22"/>
      <c r="O129" s="21">
        <v>140</v>
      </c>
      <c r="P129" s="22"/>
      <c r="Q129" s="22"/>
      <c r="R129" s="22"/>
      <c r="S129" s="22"/>
      <c r="T129" s="22"/>
      <c r="U129" s="21">
        <f t="shared" si="3"/>
        <v>140000</v>
      </c>
      <c r="V129" s="77" t="str">
        <f>IF(COUNT(U129:U130)=0,"",INDEX(F129:F130,MATCH(MIN(U129:U130),U129:U130,0)))</f>
        <v>Impressive Biotechnical &amp; Pharmaceuticals</v>
      </c>
      <c r="W129" s="23" t="str">
        <f>IF(COUNT(U129:U130)=0,"",INDEX(F129:F130,MATCH(SMALL(U129:U130,1),U129:U130,0)))</f>
        <v>Impressive Biotechnical &amp; Pharmaceuticals</v>
      </c>
      <c r="X129" s="21" t="str">
        <f>IF(COUNT(U129:U130)&lt;2,"",INDEX(F129:F130,MATCH(SMALL(U129:U130,2),U129:U130,0)))</f>
        <v>Smakz Enterptises</v>
      </c>
      <c r="Y129" s="21" t="str">
        <f>IF(COUNT(U129:U130)&lt;3,"",INDEX(F129:F130,MATCH(SMALL(U129:U130,3),U129:U130,0)))</f>
        <v/>
      </c>
    </row>
    <row r="130" spans="1:25" ht="36" customHeight="1" x14ac:dyDescent="0.25">
      <c r="A130" s="94"/>
      <c r="B130" s="94"/>
      <c r="C130" s="94"/>
      <c r="D130" s="24" t="s">
        <v>251</v>
      </c>
      <c r="E130" s="24" t="s">
        <v>46</v>
      </c>
      <c r="F130" s="24" t="s">
        <v>47</v>
      </c>
      <c r="G130" s="95"/>
      <c r="H130" s="95"/>
      <c r="I130" s="95"/>
      <c r="J130" s="25" t="s">
        <v>34</v>
      </c>
      <c r="K130" s="26">
        <v>1000</v>
      </c>
      <c r="R130" s="3">
        <v>183</v>
      </c>
      <c r="U130" s="3">
        <f t="shared" si="3"/>
        <v>183000</v>
      </c>
      <c r="V130" s="77"/>
      <c r="W130" s="23"/>
    </row>
    <row r="131" spans="1:25" ht="36" customHeight="1" x14ac:dyDescent="0.25">
      <c r="A131" s="94">
        <v>39</v>
      </c>
      <c r="B131" s="94" t="s">
        <v>28</v>
      </c>
      <c r="C131" s="94" t="s">
        <v>254</v>
      </c>
      <c r="D131" s="10" t="s">
        <v>255</v>
      </c>
      <c r="E131" s="10" t="s">
        <v>51</v>
      </c>
      <c r="F131" s="10" t="s">
        <v>14</v>
      </c>
      <c r="G131" s="97" t="s">
        <v>238</v>
      </c>
      <c r="H131" s="95" t="s">
        <v>89</v>
      </c>
      <c r="I131" s="97" t="s">
        <v>89</v>
      </c>
      <c r="J131" s="25" t="s">
        <v>34</v>
      </c>
      <c r="K131" s="26">
        <v>6000</v>
      </c>
      <c r="M131" s="3">
        <v>122</v>
      </c>
      <c r="U131" s="3">
        <f t="shared" si="3"/>
        <v>732000</v>
      </c>
      <c r="V131" s="77" t="str">
        <f>IF(COUNT(U131:U137)=0,"",INDEX(F131:F137,MATCH(MIN(U131:U137),U131:U137,0)))</f>
        <v>Bukhari Medical Supplies</v>
      </c>
      <c r="W131" s="23" t="str">
        <f>IF(COUNT(U131:U137)=0,"",INDEX(F131:F137,MATCH(SMALL(U131:U137,1),U131:U137,0)))</f>
        <v>Bukhari Medical Supplies</v>
      </c>
      <c r="X131" s="3" t="str">
        <f>IF(COUNT(U131:U137)&lt;2,"",INDEX(F131:F137,MATCH(SMALL(U131:U137,2),U131:U137,0)))</f>
        <v>Yasir Distibution</v>
      </c>
      <c r="Y131" s="3" t="str">
        <f>IF(COUNT(U131:U137)&lt;3,"",INDEX(F131:F137,MATCH(SMALL(U131:U137,3),U131:U137,0)))</f>
        <v>Impressive Biotechnical &amp; Pharmaceuticals</v>
      </c>
    </row>
    <row r="132" spans="1:25" ht="54" customHeight="1" x14ac:dyDescent="0.25">
      <c r="A132" s="94"/>
      <c r="B132" s="94"/>
      <c r="C132" s="94"/>
      <c r="D132" s="10" t="s">
        <v>256</v>
      </c>
      <c r="E132" s="10" t="s">
        <v>53</v>
      </c>
      <c r="F132" s="10" t="s">
        <v>13</v>
      </c>
      <c r="G132" s="97"/>
      <c r="H132" s="97"/>
      <c r="I132" s="97"/>
      <c r="J132" s="25" t="s">
        <v>34</v>
      </c>
      <c r="K132" s="26">
        <v>6000</v>
      </c>
      <c r="L132" s="3">
        <v>132</v>
      </c>
      <c r="U132" s="3">
        <f t="shared" si="3"/>
        <v>792000</v>
      </c>
      <c r="V132" s="77"/>
      <c r="W132" s="23"/>
    </row>
    <row r="133" spans="1:25" ht="54" customHeight="1" x14ac:dyDescent="0.25">
      <c r="A133" s="94"/>
      <c r="B133" s="94"/>
      <c r="C133" s="94"/>
      <c r="D133" s="10" t="s">
        <v>257</v>
      </c>
      <c r="E133" s="10" t="s">
        <v>248</v>
      </c>
      <c r="F133" s="10" t="s">
        <v>13</v>
      </c>
      <c r="G133" s="97"/>
      <c r="H133" s="97"/>
      <c r="I133" s="97"/>
      <c r="J133" s="25" t="s">
        <v>34</v>
      </c>
      <c r="K133" s="26">
        <v>6000</v>
      </c>
      <c r="L133" s="3">
        <v>158.75</v>
      </c>
      <c r="U133" s="3">
        <f t="shared" si="3"/>
        <v>952500</v>
      </c>
      <c r="V133" s="77"/>
      <c r="W133" s="23"/>
    </row>
    <row r="134" spans="1:25" ht="36" customHeight="1" x14ac:dyDescent="0.25">
      <c r="A134" s="94"/>
      <c r="B134" s="94"/>
      <c r="C134" s="94"/>
      <c r="D134" s="10" t="s">
        <v>258</v>
      </c>
      <c r="E134" s="10" t="s">
        <v>36</v>
      </c>
      <c r="F134" s="24" t="s">
        <v>37</v>
      </c>
      <c r="G134" s="97"/>
      <c r="H134" s="97"/>
      <c r="I134" s="97"/>
      <c r="J134" s="25" t="s">
        <v>34</v>
      </c>
      <c r="K134" s="26">
        <v>6000</v>
      </c>
      <c r="T134" s="3">
        <v>99</v>
      </c>
      <c r="U134" s="3">
        <f t="shared" si="3"/>
        <v>594000</v>
      </c>
      <c r="V134" s="77"/>
      <c r="W134" s="23"/>
    </row>
    <row r="135" spans="1:25" ht="36" customHeight="1" x14ac:dyDescent="0.25">
      <c r="A135" s="94"/>
      <c r="B135" s="94"/>
      <c r="C135" s="94"/>
      <c r="D135" s="17" t="s">
        <v>259</v>
      </c>
      <c r="E135" s="17" t="s">
        <v>55</v>
      </c>
      <c r="F135" s="17" t="s">
        <v>15</v>
      </c>
      <c r="G135" s="97"/>
      <c r="H135" s="97"/>
      <c r="I135" s="97"/>
      <c r="J135" s="19" t="s">
        <v>34</v>
      </c>
      <c r="K135" s="20">
        <v>6000</v>
      </c>
      <c r="L135" s="22"/>
      <c r="M135" s="22"/>
      <c r="N135" s="21">
        <v>93</v>
      </c>
      <c r="O135" s="22"/>
      <c r="P135" s="22"/>
      <c r="Q135" s="22"/>
      <c r="R135" s="22"/>
      <c r="S135" s="22"/>
      <c r="T135" s="22"/>
      <c r="U135" s="21">
        <f t="shared" ref="U135:U198" si="4">PRODUCT(K135,L135,M135,N135,O135,P135,Q135,R135,S135,T135)</f>
        <v>558000</v>
      </c>
      <c r="V135" s="77"/>
      <c r="W135" s="28"/>
      <c r="X135" s="22"/>
      <c r="Y135" s="22"/>
    </row>
    <row r="136" spans="1:25" ht="90" customHeight="1" x14ac:dyDescent="0.25">
      <c r="A136" s="94"/>
      <c r="B136" s="94"/>
      <c r="C136" s="94"/>
      <c r="D136" s="10" t="s">
        <v>260</v>
      </c>
      <c r="E136" s="10" t="s">
        <v>57</v>
      </c>
      <c r="F136" s="10" t="s">
        <v>16</v>
      </c>
      <c r="G136" s="97"/>
      <c r="H136" s="95"/>
      <c r="I136" s="97"/>
      <c r="J136" s="25" t="s">
        <v>34</v>
      </c>
      <c r="K136" s="26">
        <v>6000</v>
      </c>
      <c r="O136" s="3">
        <v>105</v>
      </c>
      <c r="U136" s="3">
        <f t="shared" si="4"/>
        <v>630000</v>
      </c>
      <c r="V136" s="77"/>
      <c r="W136" s="23"/>
    </row>
    <row r="137" spans="1:25" ht="54" customHeight="1" x14ac:dyDescent="0.25">
      <c r="A137" s="94"/>
      <c r="B137" s="94"/>
      <c r="C137" s="94"/>
      <c r="D137" s="37" t="s">
        <v>261</v>
      </c>
      <c r="E137" s="37" t="s">
        <v>129</v>
      </c>
      <c r="F137" s="37" t="s">
        <v>18</v>
      </c>
      <c r="G137" s="97"/>
      <c r="H137" s="38" t="s">
        <v>244</v>
      </c>
      <c r="I137" s="97"/>
      <c r="J137" s="32" t="s">
        <v>34</v>
      </c>
      <c r="K137" s="33">
        <v>6000</v>
      </c>
      <c r="L137" s="34"/>
      <c r="M137" s="34"/>
      <c r="N137" s="34"/>
      <c r="O137" s="34"/>
      <c r="P137" s="34"/>
      <c r="Q137" s="34">
        <v>112</v>
      </c>
      <c r="R137" s="34"/>
      <c r="S137" s="34"/>
      <c r="T137" s="34"/>
      <c r="U137" s="34">
        <f t="shared" si="4"/>
        <v>672000</v>
      </c>
      <c r="V137" s="77"/>
      <c r="W137" s="34"/>
      <c r="X137" s="34"/>
      <c r="Y137" s="34"/>
    </row>
    <row r="138" spans="1:25" ht="36" customHeight="1" x14ac:dyDescent="0.25">
      <c r="A138" s="94">
        <v>40</v>
      </c>
      <c r="B138" s="94" t="s">
        <v>28</v>
      </c>
      <c r="C138" s="94" t="s">
        <v>254</v>
      </c>
      <c r="D138" s="17" t="s">
        <v>262</v>
      </c>
      <c r="E138" s="17" t="s">
        <v>51</v>
      </c>
      <c r="F138" s="17" t="s">
        <v>14</v>
      </c>
      <c r="G138" s="95" t="s">
        <v>263</v>
      </c>
      <c r="H138" s="95" t="s">
        <v>89</v>
      </c>
      <c r="I138" s="95" t="s">
        <v>89</v>
      </c>
      <c r="J138" s="19" t="s">
        <v>34</v>
      </c>
      <c r="K138" s="20">
        <v>2000</v>
      </c>
      <c r="L138" s="22"/>
      <c r="M138" s="21">
        <v>84</v>
      </c>
      <c r="N138" s="22"/>
      <c r="O138" s="22"/>
      <c r="P138" s="22"/>
      <c r="Q138" s="22"/>
      <c r="R138" s="22"/>
      <c r="S138" s="22"/>
      <c r="T138" s="22"/>
      <c r="U138" s="21">
        <f t="shared" si="4"/>
        <v>168000</v>
      </c>
      <c r="V138" s="77" t="str">
        <f>IF(COUNT(U138:U139)=0,"",INDEX(F138:F139,MATCH(MIN(U138:U139),U138:U139,0)))</f>
        <v>Ali Traders</v>
      </c>
      <c r="W138" s="28" t="str">
        <f>IF(COUNT(U138:U139)=0,"",INDEX(F138:F139,MATCH(SMALL(U138:U139,1),U138:U139,0)))</f>
        <v>Ali Traders</v>
      </c>
      <c r="X138" s="22" t="str">
        <f>IF(COUNT(U138:U139)&lt;2,"",INDEX(F138:F139,MATCH(SMALL(U138:U139,2),U138:U139,0)))</f>
        <v>Impressive Biotechnical &amp; Pharmaceuticals</v>
      </c>
      <c r="Y138" s="22" t="str">
        <f>IF(COUNT(U138:U139)&lt;3,"",INDEX(F138:F139,MATCH(SMALL(U138:U139,3),U138:U139,0)))</f>
        <v/>
      </c>
    </row>
    <row r="139" spans="1:25" ht="90" customHeight="1" x14ac:dyDescent="0.25">
      <c r="A139" s="94"/>
      <c r="B139" s="94"/>
      <c r="C139" s="94"/>
      <c r="D139" s="10" t="s">
        <v>264</v>
      </c>
      <c r="E139" s="10" t="s">
        <v>57</v>
      </c>
      <c r="F139" s="10" t="s">
        <v>16</v>
      </c>
      <c r="G139" s="95"/>
      <c r="H139" s="95"/>
      <c r="I139" s="95"/>
      <c r="J139" s="25" t="s">
        <v>34</v>
      </c>
      <c r="K139" s="26">
        <v>2000</v>
      </c>
      <c r="O139" s="3">
        <v>85</v>
      </c>
      <c r="U139" s="3">
        <f t="shared" si="4"/>
        <v>170000</v>
      </c>
      <c r="V139" s="77"/>
      <c r="W139" s="23"/>
    </row>
    <row r="140" spans="1:25" ht="36" customHeight="1" x14ac:dyDescent="0.25">
      <c r="A140" s="94">
        <v>41</v>
      </c>
      <c r="B140" s="94" t="s">
        <v>28</v>
      </c>
      <c r="C140" s="94" t="s">
        <v>254</v>
      </c>
      <c r="D140" s="10" t="s">
        <v>265</v>
      </c>
      <c r="E140" s="10" t="s">
        <v>51</v>
      </c>
      <c r="F140" s="10" t="s">
        <v>14</v>
      </c>
      <c r="G140" s="95" t="s">
        <v>266</v>
      </c>
      <c r="H140" s="95" t="s">
        <v>89</v>
      </c>
      <c r="I140" s="95" t="s">
        <v>89</v>
      </c>
      <c r="J140" s="25" t="s">
        <v>34</v>
      </c>
      <c r="K140" s="26">
        <v>2000</v>
      </c>
      <c r="M140" s="3">
        <v>98</v>
      </c>
      <c r="U140" s="3">
        <f t="shared" si="4"/>
        <v>196000</v>
      </c>
      <c r="V140" s="77" t="str">
        <f>IF(COUNT(U140:U144)=0,"",INDEX(F140:F144,MATCH(MIN(U140:U144),U140:U144,0)))</f>
        <v>Bukhari Medical Supplies</v>
      </c>
      <c r="W140" s="23" t="str">
        <f>IF(COUNT(U140:U144)=0,"",INDEX(F140:F144,MATCH(SMALL(U140:U144,1),U140:U144,0)))</f>
        <v>Bukhari Medical Supplies</v>
      </c>
      <c r="X140" s="3" t="str">
        <f>IF(COUNT(U140:U144)&lt;2,"",INDEX(F140:F144,MATCH(SMALL(U140:U144,2),U140:U144,0)))</f>
        <v>S.A Knitwear</v>
      </c>
      <c r="Y140" s="3" t="str">
        <f>IF(COUNT(U140:U144)&lt;3,"",INDEX(F140:F144,MATCH(SMALL(U140:U144,3),U140:U144,0)))</f>
        <v>Impressive Biotechnical &amp; Pharmaceuticals</v>
      </c>
    </row>
    <row r="141" spans="1:25" ht="54" customHeight="1" x14ac:dyDescent="0.25">
      <c r="A141" s="94"/>
      <c r="B141" s="94"/>
      <c r="C141" s="94"/>
      <c r="D141" s="10" t="s">
        <v>256</v>
      </c>
      <c r="E141" s="10" t="s">
        <v>53</v>
      </c>
      <c r="F141" s="10" t="s">
        <v>13</v>
      </c>
      <c r="G141" s="95"/>
      <c r="H141" s="95"/>
      <c r="I141" s="95"/>
      <c r="J141" s="25" t="s">
        <v>34</v>
      </c>
      <c r="K141" s="26">
        <v>2000</v>
      </c>
      <c r="L141" s="3">
        <v>99</v>
      </c>
      <c r="U141" s="3">
        <f t="shared" si="4"/>
        <v>198000</v>
      </c>
      <c r="V141" s="77"/>
      <c r="W141" s="23"/>
    </row>
    <row r="142" spans="1:25" ht="36" customHeight="1" x14ac:dyDescent="0.25">
      <c r="A142" s="94"/>
      <c r="B142" s="94"/>
      <c r="C142" s="94"/>
      <c r="D142" s="17" t="s">
        <v>259</v>
      </c>
      <c r="E142" s="17" t="s">
        <v>55</v>
      </c>
      <c r="F142" s="17" t="s">
        <v>15</v>
      </c>
      <c r="G142" s="95"/>
      <c r="H142" s="95"/>
      <c r="I142" s="95"/>
      <c r="J142" s="19" t="s">
        <v>34</v>
      </c>
      <c r="K142" s="20">
        <v>2000</v>
      </c>
      <c r="L142" s="22"/>
      <c r="M142" s="22"/>
      <c r="N142" s="21">
        <v>74</v>
      </c>
      <c r="O142" s="22"/>
      <c r="P142" s="22"/>
      <c r="Q142" s="22"/>
      <c r="R142" s="22"/>
      <c r="S142" s="22"/>
      <c r="T142" s="22"/>
      <c r="U142" s="21">
        <f t="shared" si="4"/>
        <v>148000</v>
      </c>
      <c r="V142" s="77"/>
      <c r="W142" s="28"/>
      <c r="X142" s="22"/>
      <c r="Y142" s="22"/>
    </row>
    <row r="143" spans="1:25" ht="90" customHeight="1" x14ac:dyDescent="0.25">
      <c r="A143" s="94"/>
      <c r="B143" s="94"/>
      <c r="C143" s="94"/>
      <c r="D143" s="10" t="s">
        <v>267</v>
      </c>
      <c r="E143" s="10" t="s">
        <v>57</v>
      </c>
      <c r="F143" s="10" t="s">
        <v>16</v>
      </c>
      <c r="G143" s="95"/>
      <c r="H143" s="95"/>
      <c r="I143" s="95"/>
      <c r="J143" s="25" t="s">
        <v>34</v>
      </c>
      <c r="K143" s="26">
        <v>2000</v>
      </c>
      <c r="O143" s="3">
        <v>95</v>
      </c>
      <c r="U143" s="3">
        <f t="shared" si="4"/>
        <v>190000</v>
      </c>
      <c r="V143" s="77"/>
      <c r="W143" s="23"/>
    </row>
    <row r="144" spans="1:25" ht="54" customHeight="1" x14ac:dyDescent="0.25">
      <c r="A144" s="94"/>
      <c r="B144" s="94"/>
      <c r="C144" s="94"/>
      <c r="D144" s="10" t="s">
        <v>268</v>
      </c>
      <c r="E144" s="10" t="s">
        <v>129</v>
      </c>
      <c r="F144" s="10" t="s">
        <v>18</v>
      </c>
      <c r="G144" s="95"/>
      <c r="H144" s="39" t="s">
        <v>244</v>
      </c>
      <c r="I144" s="95"/>
      <c r="J144" s="25" t="s">
        <v>34</v>
      </c>
      <c r="K144" s="26">
        <v>2000</v>
      </c>
      <c r="Q144" s="3">
        <v>94.5</v>
      </c>
      <c r="U144" s="3">
        <f t="shared" si="4"/>
        <v>189000</v>
      </c>
      <c r="V144" s="77"/>
      <c r="W144" s="23"/>
    </row>
    <row r="145" spans="1:25" ht="36" customHeight="1" x14ac:dyDescent="0.25">
      <c r="A145" s="94">
        <v>42</v>
      </c>
      <c r="B145" s="94" t="s">
        <v>234</v>
      </c>
      <c r="C145" s="94" t="s">
        <v>269</v>
      </c>
      <c r="D145" s="10" t="s">
        <v>270</v>
      </c>
      <c r="E145" s="10" t="s">
        <v>93</v>
      </c>
      <c r="F145" s="10" t="s">
        <v>14</v>
      </c>
      <c r="G145" s="95" t="s">
        <v>138</v>
      </c>
      <c r="H145" s="95"/>
      <c r="I145" s="95" t="s">
        <v>139</v>
      </c>
      <c r="J145" s="25" t="s">
        <v>34</v>
      </c>
      <c r="K145" s="26">
        <v>200</v>
      </c>
      <c r="M145" s="3">
        <v>225</v>
      </c>
      <c r="U145" s="3">
        <f t="shared" si="4"/>
        <v>45000</v>
      </c>
      <c r="V145" s="77" t="str">
        <f>IF(COUNT(U145:U146)=0,"",INDEX(F145:F146,MATCH(MIN(U145:U146),U145:U146,0)))</f>
        <v>Bukhari Medical Supplies</v>
      </c>
      <c r="W145" s="23" t="str">
        <f>IF(COUNT(U145:U146)=0,"",INDEX(F145:F146,MATCH(SMALL(U145:U146,1),U145:U146,0)))</f>
        <v>Bukhari Medical Supplies</v>
      </c>
      <c r="X145" s="3" t="str">
        <f>IF(COUNT(U145:U146)&lt;2,"",INDEX(F145:F146,MATCH(SMALL(U145:U146,2),U145:U146,0)))</f>
        <v>Ali Traders</v>
      </c>
      <c r="Y145" s="3" t="str">
        <f>IF(COUNT(U145:U146)&lt;3,"",INDEX(F145:F146,MATCH(SMALL(U145:U146,3),U145:U146,0)))</f>
        <v/>
      </c>
    </row>
    <row r="146" spans="1:25" ht="36" customHeight="1" x14ac:dyDescent="0.25">
      <c r="A146" s="94"/>
      <c r="B146" s="94"/>
      <c r="C146" s="94"/>
      <c r="D146" s="17" t="s">
        <v>271</v>
      </c>
      <c r="E146" s="17" t="s">
        <v>107</v>
      </c>
      <c r="F146" s="17" t="s">
        <v>15</v>
      </c>
      <c r="G146" s="95"/>
      <c r="H146" s="95"/>
      <c r="I146" s="95"/>
      <c r="J146" s="19" t="s">
        <v>34</v>
      </c>
      <c r="K146" s="20">
        <v>200</v>
      </c>
      <c r="L146" s="22"/>
      <c r="M146" s="22"/>
      <c r="N146" s="21">
        <v>192</v>
      </c>
      <c r="O146" s="22"/>
      <c r="P146" s="22"/>
      <c r="Q146" s="22"/>
      <c r="R146" s="22"/>
      <c r="S146" s="22"/>
      <c r="T146" s="22"/>
      <c r="U146" s="21">
        <f t="shared" si="4"/>
        <v>38400</v>
      </c>
      <c r="V146" s="77"/>
      <c r="W146" s="28"/>
      <c r="X146" s="22"/>
      <c r="Y146" s="22"/>
    </row>
    <row r="147" spans="1:25" ht="36" customHeight="1" x14ac:dyDescent="0.25">
      <c r="A147" s="94">
        <v>43</v>
      </c>
      <c r="B147" s="94" t="s">
        <v>58</v>
      </c>
      <c r="C147" s="94" t="s">
        <v>272</v>
      </c>
      <c r="D147" s="37" t="s">
        <v>273</v>
      </c>
      <c r="E147" s="37" t="s">
        <v>96</v>
      </c>
      <c r="F147" s="37" t="s">
        <v>13</v>
      </c>
      <c r="G147" s="95" t="s">
        <v>81</v>
      </c>
      <c r="H147" s="31" t="s">
        <v>274</v>
      </c>
      <c r="I147" s="31" t="s">
        <v>274</v>
      </c>
      <c r="J147" s="32" t="s">
        <v>34</v>
      </c>
      <c r="K147" s="33">
        <v>3000</v>
      </c>
      <c r="L147" s="34">
        <v>39.450000000000003</v>
      </c>
      <c r="M147" s="34"/>
      <c r="N147" s="34"/>
      <c r="O147" s="34"/>
      <c r="P147" s="34"/>
      <c r="Q147" s="34"/>
      <c r="R147" s="34"/>
      <c r="S147" s="34"/>
      <c r="T147" s="34"/>
      <c r="U147" s="34">
        <f t="shared" si="4"/>
        <v>118350.00000000001</v>
      </c>
      <c r="V147" s="77" t="str">
        <f>IF(COUNT(U147:U152)=0,"",INDEX(F147:F152,MATCH(MIN(U147:U152),U147:U152,0)))</f>
        <v>Rehman Trading Company</v>
      </c>
      <c r="W147" s="34" t="str">
        <f>IF(COUNT(U147:U152)=0,"",INDEX(F147:F152,MATCH(SMALL(U147:U152,1),U147:U152,0)))</f>
        <v>Rehman Trading Company</v>
      </c>
      <c r="X147" s="34" t="str">
        <f>IF(COUNT(U147:U152)&lt;2,"",INDEX(F147:F152,MATCH(SMALL(U147:U152,2),U147:U152,0)))</f>
        <v>Impressive Biotechnical &amp; Pharmaceuticals</v>
      </c>
      <c r="Y147" s="34" t="str">
        <f>IF(COUNT(U147:U152)&lt;3,"",INDEX(F147:F152,MATCH(SMALL(U147:U152,3),U147:U152,0)))</f>
        <v>S.A Knitwear</v>
      </c>
    </row>
    <row r="148" spans="1:25" ht="54" customHeight="1" x14ac:dyDescent="0.25">
      <c r="A148" s="94"/>
      <c r="B148" s="94"/>
      <c r="C148" s="94"/>
      <c r="D148" s="10" t="s">
        <v>275</v>
      </c>
      <c r="E148" s="10" t="s">
        <v>53</v>
      </c>
      <c r="F148" s="10" t="s">
        <v>13</v>
      </c>
      <c r="G148" s="95"/>
      <c r="H148" s="95" t="s">
        <v>276</v>
      </c>
      <c r="I148" s="95" t="s">
        <v>276</v>
      </c>
      <c r="J148" s="25" t="s">
        <v>34</v>
      </c>
      <c r="K148" s="33">
        <v>3000</v>
      </c>
      <c r="L148" s="3">
        <v>26.4</v>
      </c>
      <c r="U148" s="3">
        <f t="shared" si="4"/>
        <v>79200</v>
      </c>
      <c r="V148" s="77"/>
      <c r="W148" s="23"/>
    </row>
    <row r="149" spans="1:25" ht="36" customHeight="1" x14ac:dyDescent="0.25">
      <c r="A149" s="94"/>
      <c r="B149" s="94"/>
      <c r="C149" s="94"/>
      <c r="D149" s="17" t="s">
        <v>277</v>
      </c>
      <c r="E149" s="17" t="s">
        <v>61</v>
      </c>
      <c r="F149" s="17" t="s">
        <v>17</v>
      </c>
      <c r="G149" s="95"/>
      <c r="H149" s="95"/>
      <c r="I149" s="95"/>
      <c r="J149" s="19" t="s">
        <v>34</v>
      </c>
      <c r="K149" s="20">
        <v>3000</v>
      </c>
      <c r="L149" s="22"/>
      <c r="M149" s="22"/>
      <c r="N149" s="22"/>
      <c r="O149" s="22"/>
      <c r="P149" s="21">
        <v>19.75</v>
      </c>
      <c r="Q149" s="22"/>
      <c r="R149" s="22"/>
      <c r="S149" s="22"/>
      <c r="T149" s="22"/>
      <c r="U149" s="21">
        <f t="shared" si="4"/>
        <v>59250</v>
      </c>
      <c r="V149" s="77"/>
      <c r="W149" s="28"/>
      <c r="X149" s="22"/>
      <c r="Y149" s="22"/>
    </row>
    <row r="150" spans="1:25" ht="36" customHeight="1" x14ac:dyDescent="0.25">
      <c r="A150" s="94"/>
      <c r="B150" s="94"/>
      <c r="C150" s="94"/>
      <c r="D150" s="10" t="s">
        <v>278</v>
      </c>
      <c r="E150" s="10" t="s">
        <v>70</v>
      </c>
      <c r="F150" s="10" t="s">
        <v>15</v>
      </c>
      <c r="G150" s="95"/>
      <c r="H150" s="95"/>
      <c r="I150" s="95"/>
      <c r="J150" s="25" t="s">
        <v>34</v>
      </c>
      <c r="K150" s="33">
        <v>3000</v>
      </c>
      <c r="N150" s="3">
        <v>35</v>
      </c>
      <c r="U150" s="3">
        <f t="shared" si="4"/>
        <v>105000</v>
      </c>
      <c r="V150" s="77"/>
      <c r="W150" s="23"/>
    </row>
    <row r="151" spans="1:25" ht="54" customHeight="1" x14ac:dyDescent="0.25">
      <c r="A151" s="94"/>
      <c r="B151" s="94"/>
      <c r="C151" s="94"/>
      <c r="D151" s="10" t="s">
        <v>279</v>
      </c>
      <c r="E151" s="10" t="s">
        <v>129</v>
      </c>
      <c r="F151" s="10" t="s">
        <v>18</v>
      </c>
      <c r="G151" s="95"/>
      <c r="H151" s="95"/>
      <c r="I151" s="95"/>
      <c r="J151" s="25" t="s">
        <v>34</v>
      </c>
      <c r="K151" s="33">
        <v>3000</v>
      </c>
      <c r="Q151" s="3">
        <v>24.3</v>
      </c>
      <c r="U151" s="3">
        <f t="shared" si="4"/>
        <v>72900</v>
      </c>
      <c r="V151" s="77"/>
      <c r="W151" s="23"/>
    </row>
    <row r="152" spans="1:25" ht="90" customHeight="1" x14ac:dyDescent="0.25">
      <c r="A152" s="94"/>
      <c r="B152" s="94"/>
      <c r="C152" s="94"/>
      <c r="D152" s="10" t="s">
        <v>280</v>
      </c>
      <c r="E152" s="10" t="s">
        <v>57</v>
      </c>
      <c r="F152" s="10" t="s">
        <v>16</v>
      </c>
      <c r="G152" s="95"/>
      <c r="H152" s="95"/>
      <c r="I152" s="95"/>
      <c r="J152" s="25" t="s">
        <v>34</v>
      </c>
      <c r="K152" s="33">
        <v>3000</v>
      </c>
      <c r="O152" s="3">
        <v>22</v>
      </c>
      <c r="U152" s="3">
        <f t="shared" si="4"/>
        <v>66000</v>
      </c>
      <c r="V152" s="77"/>
      <c r="W152" s="23"/>
    </row>
    <row r="153" spans="1:25" ht="90" customHeight="1" x14ac:dyDescent="0.25">
      <c r="A153" s="94">
        <v>44</v>
      </c>
      <c r="B153" s="94" t="s">
        <v>58</v>
      </c>
      <c r="C153" s="94" t="s">
        <v>272</v>
      </c>
      <c r="D153" s="10" t="s">
        <v>281</v>
      </c>
      <c r="E153" s="10" t="s">
        <v>57</v>
      </c>
      <c r="F153" s="10" t="s">
        <v>16</v>
      </c>
      <c r="G153" s="18" t="s">
        <v>75</v>
      </c>
      <c r="H153" s="18" t="s">
        <v>282</v>
      </c>
      <c r="I153" s="95" t="s">
        <v>282</v>
      </c>
      <c r="J153" s="25" t="s">
        <v>34</v>
      </c>
      <c r="K153" s="33">
        <v>3000</v>
      </c>
      <c r="O153" s="3">
        <v>38</v>
      </c>
      <c r="U153" s="3">
        <f t="shared" si="4"/>
        <v>114000</v>
      </c>
      <c r="V153" s="77" t="str">
        <f>IF(COUNT(U153:U157)=0,"",INDEX(F153:F157,MATCH(MIN(U153:U157),U153:U157,0)))</f>
        <v>Rehman Trading Company</v>
      </c>
      <c r="W153" s="23" t="str">
        <f>IF(COUNT(U153:U157)=0,"",INDEX(F153:F157,MATCH(SMALL(U153:U157,1),U153:U157,0)))</f>
        <v>Rehman Trading Company</v>
      </c>
      <c r="X153" s="3" t="str">
        <f>IF(COUNT(U153:U157)&lt;2,"",INDEX(F153:F157,MATCH(SMALL(U153:U157,2),U153:U157,0)))</f>
        <v>Impressive Biotechnical &amp; Pharmaceuticals</v>
      </c>
      <c r="Y153" s="3" t="str">
        <f>IF(COUNT(U153:U157)&lt;3,"",INDEX(F153:F157,MATCH(SMALL(U153:U157,3),U153:U157,0)))</f>
        <v>Ali Traders</v>
      </c>
    </row>
    <row r="154" spans="1:25" ht="36" customHeight="1" x14ac:dyDescent="0.25">
      <c r="A154" s="94"/>
      <c r="B154" s="94"/>
      <c r="C154" s="94"/>
      <c r="D154" s="37" t="s">
        <v>283</v>
      </c>
      <c r="E154" s="37" t="s">
        <v>85</v>
      </c>
      <c r="F154" s="37" t="s">
        <v>14</v>
      </c>
      <c r="G154" s="95" t="s">
        <v>75</v>
      </c>
      <c r="H154" s="95" t="s">
        <v>276</v>
      </c>
      <c r="I154" s="95"/>
      <c r="J154" s="32" t="s">
        <v>34</v>
      </c>
      <c r="K154" s="33">
        <v>3000</v>
      </c>
      <c r="L154" s="34"/>
      <c r="M154" s="34">
        <v>45</v>
      </c>
      <c r="N154" s="34"/>
      <c r="O154" s="34"/>
      <c r="P154" s="34"/>
      <c r="Q154" s="34"/>
      <c r="R154" s="34"/>
      <c r="S154" s="34"/>
      <c r="T154" s="34"/>
      <c r="U154" s="34">
        <f t="shared" si="4"/>
        <v>135000</v>
      </c>
      <c r="V154" s="77"/>
      <c r="W154" s="34"/>
      <c r="X154" s="34"/>
      <c r="Y154" s="34"/>
    </row>
    <row r="155" spans="1:25" ht="36" customHeight="1" x14ac:dyDescent="0.25">
      <c r="A155" s="94"/>
      <c r="B155" s="94"/>
      <c r="C155" s="94"/>
      <c r="D155" s="37" t="s">
        <v>273</v>
      </c>
      <c r="E155" s="37" t="s">
        <v>96</v>
      </c>
      <c r="F155" s="37" t="s">
        <v>13</v>
      </c>
      <c r="G155" s="95"/>
      <c r="H155" s="95"/>
      <c r="I155" s="95"/>
      <c r="J155" s="32" t="s">
        <v>34</v>
      </c>
      <c r="K155" s="33">
        <v>3000</v>
      </c>
      <c r="L155" s="34">
        <v>52.93</v>
      </c>
      <c r="M155" s="34"/>
      <c r="N155" s="34"/>
      <c r="O155" s="34"/>
      <c r="P155" s="34"/>
      <c r="Q155" s="34"/>
      <c r="R155" s="34"/>
      <c r="S155" s="34"/>
      <c r="T155" s="34"/>
      <c r="U155" s="34">
        <f t="shared" si="4"/>
        <v>158790</v>
      </c>
      <c r="V155" s="77"/>
      <c r="W155" s="34"/>
      <c r="X155" s="34"/>
      <c r="Y155" s="34"/>
    </row>
    <row r="156" spans="1:25" ht="36" customHeight="1" x14ac:dyDescent="0.25">
      <c r="A156" s="94"/>
      <c r="B156" s="94"/>
      <c r="C156" s="94"/>
      <c r="D156" s="17" t="s">
        <v>284</v>
      </c>
      <c r="E156" s="17" t="s">
        <v>61</v>
      </c>
      <c r="F156" s="17" t="s">
        <v>17</v>
      </c>
      <c r="G156" s="95"/>
      <c r="H156" s="95"/>
      <c r="I156" s="95"/>
      <c r="J156" s="19" t="s">
        <v>34</v>
      </c>
      <c r="K156" s="20">
        <v>3000</v>
      </c>
      <c r="L156" s="21"/>
      <c r="M156" s="21"/>
      <c r="N156" s="21"/>
      <c r="O156" s="21"/>
      <c r="P156" s="21">
        <v>36.21</v>
      </c>
      <c r="Q156" s="22"/>
      <c r="R156" s="22"/>
      <c r="S156" s="22"/>
      <c r="T156" s="22"/>
      <c r="U156" s="21">
        <f t="shared" si="4"/>
        <v>108630</v>
      </c>
      <c r="V156" s="77"/>
      <c r="W156" s="28"/>
      <c r="X156" s="22"/>
      <c r="Y156" s="22"/>
    </row>
    <row r="157" spans="1:25" ht="36" customHeight="1" x14ac:dyDescent="0.25">
      <c r="A157" s="94"/>
      <c r="B157" s="94"/>
      <c r="C157" s="94"/>
      <c r="D157" s="37" t="s">
        <v>285</v>
      </c>
      <c r="E157" s="37" t="s">
        <v>70</v>
      </c>
      <c r="F157" s="37" t="s">
        <v>15</v>
      </c>
      <c r="G157" s="95"/>
      <c r="H157" s="95"/>
      <c r="I157" s="95"/>
      <c r="J157" s="32" t="s">
        <v>34</v>
      </c>
      <c r="K157" s="33">
        <v>3000</v>
      </c>
      <c r="L157" s="34"/>
      <c r="M157" s="34"/>
      <c r="N157" s="34">
        <v>47.5</v>
      </c>
      <c r="O157" s="34"/>
      <c r="P157" s="34"/>
      <c r="Q157" s="34"/>
      <c r="R157" s="34"/>
      <c r="S157" s="34"/>
      <c r="T157" s="34"/>
      <c r="U157" s="34">
        <f t="shared" si="4"/>
        <v>142500</v>
      </c>
      <c r="V157" s="77"/>
      <c r="W157" s="34"/>
      <c r="X157" s="34"/>
      <c r="Y157" s="34"/>
    </row>
    <row r="158" spans="1:25" ht="36" customHeight="1" x14ac:dyDescent="0.25">
      <c r="A158" s="94">
        <v>45</v>
      </c>
      <c r="B158" s="94" t="s">
        <v>234</v>
      </c>
      <c r="C158" s="94" t="s">
        <v>272</v>
      </c>
      <c r="D158" s="10" t="s">
        <v>286</v>
      </c>
      <c r="E158" s="10" t="s">
        <v>51</v>
      </c>
      <c r="F158" s="10" t="s">
        <v>14</v>
      </c>
      <c r="G158" s="95" t="s">
        <v>287</v>
      </c>
      <c r="H158" s="95" t="s">
        <v>288</v>
      </c>
      <c r="I158" s="95" t="s">
        <v>288</v>
      </c>
      <c r="J158" s="25" t="s">
        <v>34</v>
      </c>
      <c r="K158" s="26">
        <v>300</v>
      </c>
      <c r="M158" s="3">
        <v>120</v>
      </c>
      <c r="U158" s="3">
        <f t="shared" si="4"/>
        <v>36000</v>
      </c>
      <c r="V158" s="77" t="str">
        <f>IF(COUNT(U158:U161)=0,"",INDEX(F158:F161,MATCH(MIN(U158:U161),U158:U161,0)))</f>
        <v>S.A Knitwear</v>
      </c>
      <c r="W158" s="23" t="str">
        <f>IF(COUNT(U158:U161)=0,"",INDEX(F158:F161,MATCH(SMALL(U158:U161,1),U158:U161,0)))</f>
        <v>S.A Knitwear</v>
      </c>
      <c r="X158" s="3" t="str">
        <f>IF(COUNT(U158:U161)&lt;2,"",INDEX(F158:F161,MATCH(SMALL(U158:U161,2),U158:U161,0)))</f>
        <v>Ali Traders</v>
      </c>
      <c r="Y158" s="3" t="str">
        <f>IF(COUNT(U158:U161)&lt;3,"",INDEX(F158:F161,MATCH(SMALL(U158:U161,3),U158:U161,0)))</f>
        <v>A.K Enterprises</v>
      </c>
    </row>
    <row r="159" spans="1:25" ht="54" customHeight="1" x14ac:dyDescent="0.25">
      <c r="A159" s="94"/>
      <c r="B159" s="94"/>
      <c r="C159" s="94"/>
      <c r="D159" s="10" t="s">
        <v>275</v>
      </c>
      <c r="E159" s="10" t="s">
        <v>53</v>
      </c>
      <c r="F159" s="10" t="s">
        <v>13</v>
      </c>
      <c r="G159" s="95"/>
      <c r="H159" s="95"/>
      <c r="I159" s="95"/>
      <c r="J159" s="25" t="s">
        <v>34</v>
      </c>
      <c r="K159" s="26">
        <v>300</v>
      </c>
      <c r="L159" s="3">
        <v>132</v>
      </c>
      <c r="U159" s="3">
        <f t="shared" si="4"/>
        <v>39600</v>
      </c>
      <c r="V159" s="77"/>
      <c r="W159" s="23"/>
    </row>
    <row r="160" spans="1:25" ht="54" customHeight="1" x14ac:dyDescent="0.25">
      <c r="A160" s="94"/>
      <c r="B160" s="94"/>
      <c r="C160" s="94"/>
      <c r="D160" s="17" t="s">
        <v>289</v>
      </c>
      <c r="E160" s="17" t="s">
        <v>129</v>
      </c>
      <c r="F160" s="17" t="s">
        <v>18</v>
      </c>
      <c r="G160" s="95"/>
      <c r="H160" s="95"/>
      <c r="I160" s="95"/>
      <c r="J160" s="19" t="s">
        <v>34</v>
      </c>
      <c r="K160" s="20">
        <v>300</v>
      </c>
      <c r="L160" s="22"/>
      <c r="M160" s="22"/>
      <c r="N160" s="22"/>
      <c r="O160" s="22"/>
      <c r="P160" s="22"/>
      <c r="Q160" s="21">
        <v>119</v>
      </c>
      <c r="R160" s="22"/>
      <c r="S160" s="22"/>
      <c r="T160" s="22"/>
      <c r="U160" s="21">
        <f t="shared" si="4"/>
        <v>35700</v>
      </c>
      <c r="V160" s="77"/>
      <c r="W160" s="28"/>
      <c r="X160" s="22"/>
      <c r="Y160" s="22"/>
    </row>
    <row r="161" spans="1:25" ht="90" customHeight="1" x14ac:dyDescent="0.25">
      <c r="A161" s="94"/>
      <c r="B161" s="94"/>
      <c r="C161" s="94"/>
      <c r="D161" s="10" t="s">
        <v>290</v>
      </c>
      <c r="E161" s="10" t="s">
        <v>57</v>
      </c>
      <c r="F161" s="10" t="s">
        <v>16</v>
      </c>
      <c r="G161" s="95"/>
      <c r="H161" s="95"/>
      <c r="I161" s="95"/>
      <c r="J161" s="25" t="s">
        <v>34</v>
      </c>
      <c r="K161" s="26">
        <v>300</v>
      </c>
      <c r="O161" s="3">
        <v>175.5</v>
      </c>
      <c r="U161" s="3">
        <f t="shared" si="4"/>
        <v>52650</v>
      </c>
      <c r="V161" s="77"/>
      <c r="W161" s="23"/>
    </row>
    <row r="162" spans="1:25" ht="36" customHeight="1" x14ac:dyDescent="0.25">
      <c r="A162" s="94">
        <v>46</v>
      </c>
      <c r="B162" s="94" t="s">
        <v>234</v>
      </c>
      <c r="C162" s="94" t="s">
        <v>291</v>
      </c>
      <c r="D162" s="10" t="s">
        <v>292</v>
      </c>
      <c r="E162" s="10" t="s">
        <v>96</v>
      </c>
      <c r="F162" s="10" t="s">
        <v>13</v>
      </c>
      <c r="G162" s="95" t="s">
        <v>293</v>
      </c>
      <c r="H162" s="95" t="s">
        <v>139</v>
      </c>
      <c r="I162" s="95" t="s">
        <v>139</v>
      </c>
      <c r="J162" s="25" t="s">
        <v>34</v>
      </c>
      <c r="K162" s="26">
        <v>1000</v>
      </c>
      <c r="L162" s="3">
        <v>491.77</v>
      </c>
      <c r="U162" s="3">
        <f t="shared" si="4"/>
        <v>491770</v>
      </c>
      <c r="V162" s="77" t="str">
        <f>IF(COUNT(U162:U163)=0,"",INDEX(F162:F163,MATCH(MIN(U162:U163),U162:U163,0)))</f>
        <v>Bukhari Medical Supplies</v>
      </c>
      <c r="W162" s="23" t="str">
        <f>IF(COUNT(U162:U163)=0,"",INDEX(F162:F163,MATCH(SMALL(U162:U163,1),U162:U163,0)))</f>
        <v>Bukhari Medical Supplies</v>
      </c>
      <c r="X162" s="3" t="str">
        <f>IF(COUNT(U162:U163)&lt;2,"",INDEX(F162:F163,MATCH(SMALL(U162:U163,2),U162:U163,0)))</f>
        <v>A.K Enterprises</v>
      </c>
      <c r="Y162" s="3" t="str">
        <f>IF(COUNT(U162:U163)&lt;3,"",INDEX(F162:F163,MATCH(SMALL(U162:U163,3),U162:U163,0)))</f>
        <v/>
      </c>
    </row>
    <row r="163" spans="1:25" ht="36" customHeight="1" x14ac:dyDescent="0.25">
      <c r="A163" s="94"/>
      <c r="B163" s="94"/>
      <c r="C163" s="94"/>
      <c r="D163" s="17" t="s">
        <v>294</v>
      </c>
      <c r="E163" s="17" t="s">
        <v>107</v>
      </c>
      <c r="F163" s="17" t="s">
        <v>15</v>
      </c>
      <c r="G163" s="95"/>
      <c r="H163" s="95"/>
      <c r="I163" s="95"/>
      <c r="J163" s="19" t="s">
        <v>34</v>
      </c>
      <c r="K163" s="20">
        <v>1000</v>
      </c>
      <c r="L163" s="22"/>
      <c r="M163" s="22"/>
      <c r="N163" s="21">
        <v>221</v>
      </c>
      <c r="O163" s="22"/>
      <c r="P163" s="22"/>
      <c r="Q163" s="22"/>
      <c r="R163" s="22"/>
      <c r="S163" s="22"/>
      <c r="T163" s="22"/>
      <c r="U163" s="21">
        <f t="shared" si="4"/>
        <v>221000</v>
      </c>
      <c r="V163" s="77"/>
      <c r="W163" s="28"/>
      <c r="X163" s="22"/>
      <c r="Y163" s="22"/>
    </row>
    <row r="164" spans="1:25" ht="36" customHeight="1" x14ac:dyDescent="0.25">
      <c r="A164" s="94">
        <v>47</v>
      </c>
      <c r="B164" s="94" t="s">
        <v>234</v>
      </c>
      <c r="C164" s="94" t="s">
        <v>291</v>
      </c>
      <c r="D164" s="10" t="s">
        <v>295</v>
      </c>
      <c r="E164" s="10" t="s">
        <v>96</v>
      </c>
      <c r="F164" s="10" t="s">
        <v>13</v>
      </c>
      <c r="G164" s="95" t="s">
        <v>138</v>
      </c>
      <c r="H164" s="95"/>
      <c r="I164" s="95" t="s">
        <v>139</v>
      </c>
      <c r="J164" s="25" t="s">
        <v>34</v>
      </c>
      <c r="K164" s="26">
        <v>1000</v>
      </c>
      <c r="L164" s="3">
        <v>876.57</v>
      </c>
      <c r="U164" s="3">
        <f t="shared" si="4"/>
        <v>876570</v>
      </c>
      <c r="V164" s="77" t="str">
        <f>IF(COUNT(U164:U165)=0,"",INDEX(F164:F165,MATCH(MIN(U164:U165),U164:U165,0)))</f>
        <v>Bukhari Medical Supplies</v>
      </c>
      <c r="W164" s="23" t="str">
        <f>IF(COUNT(U164:U165)=0,"",INDEX(F164:F165,MATCH(SMALL(U164:U165,1),U164:U165,0)))</f>
        <v>Bukhari Medical Supplies</v>
      </c>
      <c r="X164" s="3" t="str">
        <f>IF(COUNT(U164:U165)&lt;2,"",INDEX(F164:F165,MATCH(SMALL(U164:U165,2),U164:U165,0)))</f>
        <v>A.K Enterprises</v>
      </c>
      <c r="Y164" s="3" t="str">
        <f>IF(COUNT(U164:U165)&lt;3,"",INDEX(F164:F165,MATCH(SMALL(U164:U165,3),U164:U165,0)))</f>
        <v/>
      </c>
    </row>
    <row r="165" spans="1:25" ht="36" customHeight="1" x14ac:dyDescent="0.25">
      <c r="A165" s="94"/>
      <c r="B165" s="94"/>
      <c r="C165" s="94"/>
      <c r="D165" s="17" t="s">
        <v>296</v>
      </c>
      <c r="E165" s="17" t="s">
        <v>107</v>
      </c>
      <c r="F165" s="17" t="s">
        <v>15</v>
      </c>
      <c r="G165" s="95"/>
      <c r="H165" s="95"/>
      <c r="I165" s="95"/>
      <c r="J165" s="19" t="s">
        <v>34</v>
      </c>
      <c r="K165" s="20">
        <v>1000</v>
      </c>
      <c r="L165" s="22"/>
      <c r="M165" s="22"/>
      <c r="N165" s="21">
        <v>400</v>
      </c>
      <c r="O165" s="22"/>
      <c r="P165" s="22"/>
      <c r="Q165" s="22"/>
      <c r="R165" s="22"/>
      <c r="S165" s="22"/>
      <c r="T165" s="22"/>
      <c r="U165" s="21">
        <f t="shared" si="4"/>
        <v>400000</v>
      </c>
      <c r="V165" s="77"/>
      <c r="W165" s="28"/>
      <c r="X165" s="22"/>
      <c r="Y165" s="22"/>
    </row>
    <row r="166" spans="1:25" ht="36" customHeight="1" x14ac:dyDescent="0.25">
      <c r="A166" s="94">
        <v>48</v>
      </c>
      <c r="B166" s="94" t="s">
        <v>58</v>
      </c>
      <c r="C166" s="94" t="s">
        <v>297</v>
      </c>
      <c r="D166" s="24" t="s">
        <v>298</v>
      </c>
      <c r="E166" s="24" t="s">
        <v>46</v>
      </c>
      <c r="F166" s="24" t="s">
        <v>47</v>
      </c>
      <c r="G166" s="95" t="s">
        <v>75</v>
      </c>
      <c r="H166" s="95" t="s">
        <v>68</v>
      </c>
      <c r="I166" s="95" t="s">
        <v>68</v>
      </c>
      <c r="J166" s="25" t="s">
        <v>34</v>
      </c>
      <c r="K166" s="26">
        <v>5000</v>
      </c>
      <c r="R166" s="3">
        <v>20</v>
      </c>
      <c r="U166" s="3">
        <f t="shared" si="4"/>
        <v>100000</v>
      </c>
      <c r="V166" s="77" t="str">
        <f>IF(COUNT(U166:U173)=0,"",INDEX(F166:F173,MATCH(MIN(U166:U173),U166:U173,0)))</f>
        <v>Yasir Distibution</v>
      </c>
      <c r="W166" s="23" t="str">
        <f>IF(COUNT(U166:U173)=0,"",INDEX(F166:F173,MATCH(SMALL(U166:U173,1),U166:U173,0)))</f>
        <v>Yasir Distibution</v>
      </c>
      <c r="X166" s="3" t="str">
        <f>IF(COUNT(U166:U173)&lt;2,"",INDEX(F166:F173,MATCH(SMALL(U166:U173,2),U166:U173,0)))</f>
        <v>Impressive Biotechnical &amp; Pharmaceuticals</v>
      </c>
      <c r="Y166" s="3" t="str">
        <f>IF(COUNT(U166:U173)&lt;3,"",INDEX(F166:F173,MATCH(SMALL(U166:U173,3),U166:U173,0)))</f>
        <v>Ali Traders</v>
      </c>
    </row>
    <row r="167" spans="1:25" ht="36" customHeight="1" x14ac:dyDescent="0.25">
      <c r="A167" s="94"/>
      <c r="B167" s="94"/>
      <c r="C167" s="94"/>
      <c r="D167" s="10" t="s">
        <v>299</v>
      </c>
      <c r="E167" s="10" t="s">
        <v>85</v>
      </c>
      <c r="F167" s="10" t="s">
        <v>14</v>
      </c>
      <c r="G167" s="95"/>
      <c r="H167" s="95"/>
      <c r="I167" s="95"/>
      <c r="J167" s="25" t="s">
        <v>34</v>
      </c>
      <c r="K167" s="26">
        <v>5000</v>
      </c>
      <c r="M167" s="3">
        <v>11.95</v>
      </c>
      <c r="U167" s="3">
        <f t="shared" si="4"/>
        <v>59750</v>
      </c>
      <c r="V167" s="77"/>
      <c r="W167" s="23"/>
    </row>
    <row r="168" spans="1:25" ht="36" customHeight="1" x14ac:dyDescent="0.25">
      <c r="A168" s="94"/>
      <c r="B168" s="94"/>
      <c r="C168" s="94"/>
      <c r="D168" s="10" t="s">
        <v>300</v>
      </c>
      <c r="E168" s="10" t="s">
        <v>51</v>
      </c>
      <c r="F168" s="10" t="s">
        <v>14</v>
      </c>
      <c r="G168" s="95"/>
      <c r="H168" s="95"/>
      <c r="I168" s="95"/>
      <c r="J168" s="25" t="s">
        <v>34</v>
      </c>
      <c r="K168" s="26">
        <v>5000</v>
      </c>
      <c r="M168" s="3">
        <v>14</v>
      </c>
      <c r="U168" s="3">
        <f t="shared" si="4"/>
        <v>70000</v>
      </c>
      <c r="V168" s="77"/>
      <c r="W168" s="23"/>
    </row>
    <row r="169" spans="1:25" ht="54" customHeight="1" x14ac:dyDescent="0.25">
      <c r="A169" s="94"/>
      <c r="B169" s="94"/>
      <c r="C169" s="94"/>
      <c r="D169" s="10" t="s">
        <v>301</v>
      </c>
      <c r="E169" s="10" t="s">
        <v>53</v>
      </c>
      <c r="F169" s="10" t="s">
        <v>13</v>
      </c>
      <c r="G169" s="95"/>
      <c r="H169" s="95"/>
      <c r="I169" s="95"/>
      <c r="J169" s="25" t="s">
        <v>34</v>
      </c>
      <c r="K169" s="26">
        <v>5000</v>
      </c>
      <c r="L169" s="3">
        <v>13.86</v>
      </c>
      <c r="U169" s="3">
        <f t="shared" si="4"/>
        <v>69300</v>
      </c>
      <c r="V169" s="77"/>
      <c r="W169" s="23"/>
    </row>
    <row r="170" spans="1:25" ht="36" customHeight="1" x14ac:dyDescent="0.25">
      <c r="A170" s="94"/>
      <c r="B170" s="94"/>
      <c r="C170" s="94"/>
      <c r="D170" s="10" t="s">
        <v>302</v>
      </c>
      <c r="E170" s="10" t="s">
        <v>65</v>
      </c>
      <c r="F170" s="10" t="s">
        <v>15</v>
      </c>
      <c r="G170" s="95"/>
      <c r="H170" s="95"/>
      <c r="I170" s="95"/>
      <c r="J170" s="25" t="s">
        <v>34</v>
      </c>
      <c r="K170" s="26">
        <v>5000</v>
      </c>
      <c r="N170" s="3">
        <v>12.2</v>
      </c>
      <c r="U170" s="3">
        <f t="shared" si="4"/>
        <v>61000</v>
      </c>
      <c r="V170" s="77"/>
      <c r="W170" s="23"/>
    </row>
    <row r="171" spans="1:25" ht="36" customHeight="1" x14ac:dyDescent="0.25">
      <c r="A171" s="94"/>
      <c r="B171" s="94"/>
      <c r="C171" s="94"/>
      <c r="D171" s="17" t="s">
        <v>303</v>
      </c>
      <c r="E171" s="17" t="s">
        <v>36</v>
      </c>
      <c r="F171" s="27" t="s">
        <v>37</v>
      </c>
      <c r="G171" s="95"/>
      <c r="H171" s="95"/>
      <c r="I171" s="95"/>
      <c r="J171" s="19" t="s">
        <v>34</v>
      </c>
      <c r="K171" s="20">
        <v>5000</v>
      </c>
      <c r="L171" s="22"/>
      <c r="M171" s="22"/>
      <c r="N171" s="22"/>
      <c r="O171" s="22"/>
      <c r="P171" s="22"/>
      <c r="Q171" s="22"/>
      <c r="R171" s="22"/>
      <c r="S171" s="22"/>
      <c r="T171" s="21">
        <v>10.39</v>
      </c>
      <c r="U171" s="21">
        <f t="shared" si="4"/>
        <v>51950</v>
      </c>
      <c r="V171" s="77"/>
      <c r="W171" s="28"/>
      <c r="X171" s="22"/>
      <c r="Y171" s="22"/>
    </row>
    <row r="172" spans="1:25" ht="54" customHeight="1" x14ac:dyDescent="0.25">
      <c r="A172" s="94"/>
      <c r="B172" s="94"/>
      <c r="C172" s="94"/>
      <c r="D172" s="10" t="s">
        <v>304</v>
      </c>
      <c r="E172" s="10" t="s">
        <v>129</v>
      </c>
      <c r="F172" s="10" t="s">
        <v>18</v>
      </c>
      <c r="G172" s="95"/>
      <c r="H172" s="95"/>
      <c r="I172" s="95"/>
      <c r="J172" s="25" t="s">
        <v>34</v>
      </c>
      <c r="K172" s="26">
        <v>5000</v>
      </c>
      <c r="Q172" s="3">
        <v>12.15</v>
      </c>
      <c r="U172" s="3">
        <f t="shared" si="4"/>
        <v>60750</v>
      </c>
      <c r="V172" s="77"/>
      <c r="W172" s="23"/>
    </row>
    <row r="173" spans="1:25" ht="90" customHeight="1" x14ac:dyDescent="0.25">
      <c r="A173" s="94"/>
      <c r="B173" s="94"/>
      <c r="C173" s="94"/>
      <c r="D173" s="10" t="s">
        <v>305</v>
      </c>
      <c r="E173" s="10" t="s">
        <v>57</v>
      </c>
      <c r="F173" s="10" t="s">
        <v>16</v>
      </c>
      <c r="G173" s="95"/>
      <c r="H173" s="95"/>
      <c r="I173" s="95"/>
      <c r="J173" s="25" t="s">
        <v>34</v>
      </c>
      <c r="K173" s="26">
        <v>5000</v>
      </c>
      <c r="O173" s="3">
        <v>10.5</v>
      </c>
      <c r="U173" s="3">
        <f t="shared" si="4"/>
        <v>52500</v>
      </c>
      <c r="V173" s="77"/>
      <c r="W173" s="23"/>
    </row>
    <row r="174" spans="1:25" ht="36" customHeight="1" x14ac:dyDescent="0.25">
      <c r="A174" s="94">
        <v>49</v>
      </c>
      <c r="B174" s="94" t="s">
        <v>234</v>
      </c>
      <c r="C174" s="94" t="s">
        <v>297</v>
      </c>
      <c r="D174" s="17" t="s">
        <v>306</v>
      </c>
      <c r="E174" s="17" t="s">
        <v>107</v>
      </c>
      <c r="F174" s="17" t="s">
        <v>15</v>
      </c>
      <c r="G174" s="95" t="s">
        <v>307</v>
      </c>
      <c r="H174" s="95" t="s">
        <v>139</v>
      </c>
      <c r="I174" s="95" t="s">
        <v>139</v>
      </c>
      <c r="J174" s="19" t="s">
        <v>34</v>
      </c>
      <c r="K174" s="20">
        <v>1000</v>
      </c>
      <c r="L174" s="22"/>
      <c r="M174" s="22"/>
      <c r="N174" s="21">
        <v>91</v>
      </c>
      <c r="O174" s="22"/>
      <c r="P174" s="22"/>
      <c r="Q174" s="22"/>
      <c r="R174" s="22"/>
      <c r="S174" s="22"/>
      <c r="T174" s="22"/>
      <c r="U174" s="21">
        <f t="shared" si="4"/>
        <v>91000</v>
      </c>
      <c r="V174" s="77" t="str">
        <f>IF(COUNT(U174:U175)=0,"",INDEX(F174:F175,MATCH(MIN(U174:U175),U174:U175,0)))</f>
        <v>Bukhari Medical Supplies</v>
      </c>
      <c r="W174" s="28" t="str">
        <f>IF(COUNT(U174:U175)=0,"",INDEX(F174:F175,MATCH(SMALL(U174:U175,1),U174:U175,0)))</f>
        <v>Bukhari Medical Supplies</v>
      </c>
      <c r="X174" s="22" t="str">
        <f>IF(COUNT(U174:U175)&lt;2,"",INDEX(F174:F175,MATCH(SMALL(U174:U175,2),U174:U175,0)))</f>
        <v>S.A Knitwear</v>
      </c>
      <c r="Y174" s="22" t="str">
        <f>IF(COUNT(U174:U175)&lt;3,"",INDEX(F174:F175,MATCH(SMALL(U174:U175,3),U174:U175,0)))</f>
        <v/>
      </c>
    </row>
    <row r="175" spans="1:25" ht="54" customHeight="1" x14ac:dyDescent="0.25">
      <c r="A175" s="94"/>
      <c r="B175" s="94"/>
      <c r="C175" s="94"/>
      <c r="D175" s="10" t="s">
        <v>308</v>
      </c>
      <c r="E175" s="10" t="s">
        <v>129</v>
      </c>
      <c r="F175" s="10" t="s">
        <v>18</v>
      </c>
      <c r="G175" s="95"/>
      <c r="H175" s="95"/>
      <c r="I175" s="95"/>
      <c r="J175" s="25" t="s">
        <v>34</v>
      </c>
      <c r="K175" s="26">
        <v>1000</v>
      </c>
      <c r="Q175" s="3">
        <v>105</v>
      </c>
      <c r="U175" s="3">
        <f t="shared" si="4"/>
        <v>105000</v>
      </c>
      <c r="V175" s="77"/>
      <c r="W175" s="23"/>
    </row>
    <row r="176" spans="1:25" ht="36" customHeight="1" x14ac:dyDescent="0.25">
      <c r="A176" s="94">
        <v>50</v>
      </c>
      <c r="B176" s="94" t="s">
        <v>309</v>
      </c>
      <c r="C176" s="94" t="s">
        <v>297</v>
      </c>
      <c r="D176" s="17" t="s">
        <v>306</v>
      </c>
      <c r="E176" s="17" t="s">
        <v>107</v>
      </c>
      <c r="F176" s="17" t="s">
        <v>15</v>
      </c>
      <c r="G176" s="95" t="s">
        <v>307</v>
      </c>
      <c r="H176" s="95" t="s">
        <v>139</v>
      </c>
      <c r="I176" s="95" t="s">
        <v>139</v>
      </c>
      <c r="J176" s="19" t="s">
        <v>34</v>
      </c>
      <c r="K176" s="20">
        <v>500</v>
      </c>
      <c r="L176" s="22"/>
      <c r="M176" s="22"/>
      <c r="N176" s="21">
        <v>91</v>
      </c>
      <c r="O176" s="22"/>
      <c r="P176" s="22"/>
      <c r="Q176" s="22"/>
      <c r="R176" s="22"/>
      <c r="S176" s="22"/>
      <c r="T176" s="22"/>
      <c r="U176" s="21">
        <f t="shared" si="4"/>
        <v>45500</v>
      </c>
      <c r="V176" s="77" t="str">
        <f>IF(COUNT(U176:U177)=0,"",INDEX(F176:F177,MATCH(MIN(U176:U177),U176:U177,0)))</f>
        <v>Bukhari Medical Supplies</v>
      </c>
      <c r="W176" s="28" t="str">
        <f>IF(COUNT(U176:U177)=0,"",INDEX(F176:F177,MATCH(SMALL(U176:U177,1),U176:U177,0)))</f>
        <v>Bukhari Medical Supplies</v>
      </c>
      <c r="X176" s="22" t="str">
        <f>IF(COUNT(U176:U177)&lt;2,"",INDEX(F176:F177,MATCH(SMALL(U176:U177,2),U176:U177,0)))</f>
        <v>S.A Knitwear</v>
      </c>
      <c r="Y176" s="22" t="str">
        <f>IF(COUNT(U176:U177)&lt;3,"",INDEX(F176:F177,MATCH(SMALL(U176:U177,3),U176:U177,0)))</f>
        <v/>
      </c>
    </row>
    <row r="177" spans="1:25" ht="54" customHeight="1" x14ac:dyDescent="0.25">
      <c r="A177" s="94"/>
      <c r="B177" s="94"/>
      <c r="C177" s="94"/>
      <c r="D177" s="10" t="s">
        <v>308</v>
      </c>
      <c r="E177" s="10" t="s">
        <v>129</v>
      </c>
      <c r="F177" s="10" t="s">
        <v>18</v>
      </c>
      <c r="G177" s="95"/>
      <c r="H177" s="95"/>
      <c r="I177" s="95"/>
      <c r="J177" s="25" t="s">
        <v>34</v>
      </c>
      <c r="K177" s="26">
        <v>500</v>
      </c>
      <c r="Q177" s="3">
        <v>105</v>
      </c>
      <c r="U177" s="3">
        <f t="shared" si="4"/>
        <v>52500</v>
      </c>
      <c r="V177" s="77"/>
      <c r="W177" s="23"/>
    </row>
    <row r="178" spans="1:25" ht="36" customHeight="1" x14ac:dyDescent="0.25">
      <c r="A178" s="94">
        <v>51</v>
      </c>
      <c r="B178" s="94" t="s">
        <v>58</v>
      </c>
      <c r="C178" s="94" t="s">
        <v>310</v>
      </c>
      <c r="D178" s="24" t="s">
        <v>311</v>
      </c>
      <c r="E178" s="24" t="s">
        <v>46</v>
      </c>
      <c r="F178" s="24" t="s">
        <v>47</v>
      </c>
      <c r="G178" s="95" t="s">
        <v>81</v>
      </c>
      <c r="H178" s="95" t="s">
        <v>68</v>
      </c>
      <c r="I178" s="95" t="s">
        <v>68</v>
      </c>
      <c r="J178" s="25" t="s">
        <v>34</v>
      </c>
      <c r="K178" s="26">
        <v>3000</v>
      </c>
      <c r="R178" s="3">
        <v>12</v>
      </c>
      <c r="U178" s="3">
        <f t="shared" si="4"/>
        <v>36000</v>
      </c>
      <c r="V178" s="77" t="str">
        <f>IF(COUNT(U178:U184)=0,"",INDEX(F178:F184,MATCH(MIN(U178:U184),U178:U184,0)))</f>
        <v>Impressive Biotechnical &amp; Pharmaceuticals</v>
      </c>
      <c r="W178" s="23" t="str">
        <f>IF(COUNT(U178:U184)=0,"",INDEX(F178:F184,MATCH(SMALL(U178:U184,1),U178:U184,0)))</f>
        <v>Impressive Biotechnical &amp; Pharmaceuticals</v>
      </c>
      <c r="X178" s="3" t="str">
        <f>IF(COUNT(U178:U184)&lt;2,"",INDEX(F178:F184,MATCH(SMALL(U178:U184,2),U178:U184,0)))</f>
        <v>S.A Knitwear</v>
      </c>
      <c r="Y178" s="3" t="str">
        <f>IF(COUNT(U178:U184)&lt;3,"",INDEX(F178:F184,MATCH(SMALL(U178:U184,3),U178:U184,0)))</f>
        <v>Bukhari Medical Supplies</v>
      </c>
    </row>
    <row r="179" spans="1:25" ht="36" customHeight="1" x14ac:dyDescent="0.25">
      <c r="A179" s="94"/>
      <c r="B179" s="94"/>
      <c r="C179" s="94"/>
      <c r="D179" s="10" t="s">
        <v>312</v>
      </c>
      <c r="E179" s="10" t="s">
        <v>51</v>
      </c>
      <c r="F179" s="10" t="s">
        <v>14</v>
      </c>
      <c r="G179" s="95"/>
      <c r="H179" s="95"/>
      <c r="I179" s="95"/>
      <c r="J179" s="25" t="s">
        <v>34</v>
      </c>
      <c r="K179" s="26">
        <v>3000</v>
      </c>
      <c r="M179" s="3">
        <v>11</v>
      </c>
      <c r="U179" s="3">
        <f t="shared" si="4"/>
        <v>33000</v>
      </c>
      <c r="V179" s="77"/>
      <c r="W179" s="23"/>
    </row>
    <row r="180" spans="1:25" ht="36" customHeight="1" x14ac:dyDescent="0.25">
      <c r="A180" s="94"/>
      <c r="B180" s="94"/>
      <c r="C180" s="94"/>
      <c r="D180" s="10" t="s">
        <v>313</v>
      </c>
      <c r="E180" s="10" t="s">
        <v>85</v>
      </c>
      <c r="F180" s="10" t="s">
        <v>14</v>
      </c>
      <c r="G180" s="95"/>
      <c r="H180" s="95"/>
      <c r="I180" s="95"/>
      <c r="J180" s="25" t="s">
        <v>34</v>
      </c>
      <c r="K180" s="26">
        <v>3000</v>
      </c>
      <c r="M180" s="3">
        <v>9.9</v>
      </c>
      <c r="U180" s="3">
        <f t="shared" si="4"/>
        <v>29700</v>
      </c>
      <c r="V180" s="77"/>
      <c r="W180" s="23"/>
    </row>
    <row r="181" spans="1:25" ht="54" customHeight="1" x14ac:dyDescent="0.25">
      <c r="A181" s="94"/>
      <c r="B181" s="94"/>
      <c r="C181" s="94"/>
      <c r="D181" s="10" t="s">
        <v>314</v>
      </c>
      <c r="E181" s="10" t="s">
        <v>53</v>
      </c>
      <c r="F181" s="10" t="s">
        <v>13</v>
      </c>
      <c r="G181" s="95"/>
      <c r="H181" s="95"/>
      <c r="I181" s="95"/>
      <c r="J181" s="25" t="s">
        <v>34</v>
      </c>
      <c r="K181" s="26">
        <v>3000</v>
      </c>
      <c r="L181" s="3">
        <v>11.88</v>
      </c>
      <c r="U181" s="3">
        <f t="shared" si="4"/>
        <v>35640</v>
      </c>
      <c r="V181" s="77"/>
      <c r="W181" s="23"/>
    </row>
    <row r="182" spans="1:25" ht="36" customHeight="1" x14ac:dyDescent="0.25">
      <c r="A182" s="94"/>
      <c r="B182" s="94"/>
      <c r="C182" s="94"/>
      <c r="D182" s="10" t="s">
        <v>315</v>
      </c>
      <c r="E182" s="10" t="s">
        <v>65</v>
      </c>
      <c r="F182" s="10" t="s">
        <v>15</v>
      </c>
      <c r="G182" s="95"/>
      <c r="H182" s="95"/>
      <c r="I182" s="95"/>
      <c r="J182" s="25" t="s">
        <v>34</v>
      </c>
      <c r="K182" s="26">
        <v>3000</v>
      </c>
      <c r="N182" s="3">
        <v>9.5</v>
      </c>
      <c r="U182" s="3">
        <f t="shared" si="4"/>
        <v>28500</v>
      </c>
      <c r="V182" s="77"/>
      <c r="W182" s="23"/>
    </row>
    <row r="183" spans="1:25" ht="54" customHeight="1" x14ac:dyDescent="0.25">
      <c r="A183" s="94"/>
      <c r="B183" s="94"/>
      <c r="C183" s="94"/>
      <c r="D183" s="10" t="s">
        <v>316</v>
      </c>
      <c r="E183" s="10" t="s">
        <v>129</v>
      </c>
      <c r="F183" s="10" t="s">
        <v>18</v>
      </c>
      <c r="G183" s="95"/>
      <c r="H183" s="95"/>
      <c r="I183" s="95"/>
      <c r="J183" s="25" t="s">
        <v>34</v>
      </c>
      <c r="K183" s="26">
        <v>3000</v>
      </c>
      <c r="Q183" s="3">
        <v>9.1999999999999993</v>
      </c>
      <c r="U183" s="3">
        <f t="shared" si="4"/>
        <v>27599.999999999996</v>
      </c>
      <c r="V183" s="77"/>
      <c r="W183" s="23"/>
    </row>
    <row r="184" spans="1:25" ht="90" customHeight="1" x14ac:dyDescent="0.25">
      <c r="A184" s="94"/>
      <c r="B184" s="94"/>
      <c r="C184" s="94"/>
      <c r="D184" s="17" t="s">
        <v>317</v>
      </c>
      <c r="E184" s="17" t="s">
        <v>57</v>
      </c>
      <c r="F184" s="17" t="s">
        <v>16</v>
      </c>
      <c r="G184" s="95"/>
      <c r="H184" s="95"/>
      <c r="I184" s="95"/>
      <c r="J184" s="19" t="s">
        <v>34</v>
      </c>
      <c r="K184" s="20">
        <v>3000</v>
      </c>
      <c r="L184" s="22"/>
      <c r="M184" s="22"/>
      <c r="N184" s="22"/>
      <c r="O184" s="21">
        <v>7.3</v>
      </c>
      <c r="P184" s="22"/>
      <c r="Q184" s="22"/>
      <c r="R184" s="22"/>
      <c r="S184" s="22"/>
      <c r="T184" s="22"/>
      <c r="U184" s="21">
        <f t="shared" si="4"/>
        <v>21900</v>
      </c>
      <c r="V184" s="77"/>
      <c r="W184" s="28"/>
      <c r="X184" s="22"/>
      <c r="Y184" s="22"/>
    </row>
    <row r="185" spans="1:25" ht="36" customHeight="1" x14ac:dyDescent="0.25">
      <c r="A185" s="94">
        <v>52</v>
      </c>
      <c r="B185" s="94" t="s">
        <v>58</v>
      </c>
      <c r="C185" s="94" t="s">
        <v>310</v>
      </c>
      <c r="D185" s="24" t="s">
        <v>311</v>
      </c>
      <c r="E185" s="24" t="s">
        <v>46</v>
      </c>
      <c r="F185" s="24" t="s">
        <v>47</v>
      </c>
      <c r="G185" s="95" t="s">
        <v>75</v>
      </c>
      <c r="H185" s="95" t="s">
        <v>68</v>
      </c>
      <c r="I185" s="95" t="s">
        <v>68</v>
      </c>
      <c r="J185" s="25" t="s">
        <v>34</v>
      </c>
      <c r="K185" s="26">
        <v>3000</v>
      </c>
      <c r="R185" s="3">
        <v>20.16</v>
      </c>
      <c r="U185" s="3">
        <f t="shared" si="4"/>
        <v>60480</v>
      </c>
      <c r="V185" s="77" t="str">
        <f>IF(COUNT(U185:U192)=0,"",INDEX(F185:F192,MATCH(MIN(U185:U192),U185:U192,0)))</f>
        <v>Yasir Distibution</v>
      </c>
      <c r="W185" s="23" t="str">
        <f>IF(COUNT(U185:U192)=0,"",INDEX(F185:F192,MATCH(SMALL(U185:U192,1),U185:U192,0)))</f>
        <v>Yasir Distibution</v>
      </c>
      <c r="X185" s="3" t="str">
        <f>IF(COUNT(U185:U192)&lt;2,"",INDEX(F185:F192,MATCH(SMALL(U185:U192,2),U185:U192,0)))</f>
        <v>Impressive Biotechnical &amp; Pharmaceuticals</v>
      </c>
      <c r="Y185" s="3" t="str">
        <f>IF(COUNT(U185:U192)&lt;3,"",INDEX(F185:F192,MATCH(SMALL(U185:U192,3),U185:U192,0)))</f>
        <v>Bukhari Medical Supplies</v>
      </c>
    </row>
    <row r="186" spans="1:25" ht="36" customHeight="1" x14ac:dyDescent="0.25">
      <c r="A186" s="94"/>
      <c r="B186" s="94"/>
      <c r="C186" s="94"/>
      <c r="D186" s="10" t="s">
        <v>318</v>
      </c>
      <c r="E186" s="10" t="s">
        <v>51</v>
      </c>
      <c r="F186" s="10" t="s">
        <v>14</v>
      </c>
      <c r="G186" s="95"/>
      <c r="H186" s="95"/>
      <c r="I186" s="95"/>
      <c r="J186" s="25" t="s">
        <v>34</v>
      </c>
      <c r="K186" s="26">
        <v>3000</v>
      </c>
      <c r="M186" s="3">
        <v>15</v>
      </c>
      <c r="U186" s="3">
        <f t="shared" si="4"/>
        <v>45000</v>
      </c>
      <c r="V186" s="77"/>
      <c r="W186" s="23"/>
    </row>
    <row r="187" spans="1:25" ht="36" customHeight="1" x14ac:dyDescent="0.25">
      <c r="A187" s="94"/>
      <c r="B187" s="94"/>
      <c r="C187" s="94"/>
      <c r="D187" s="10" t="s">
        <v>319</v>
      </c>
      <c r="E187" s="10" t="s">
        <v>85</v>
      </c>
      <c r="F187" s="10" t="s">
        <v>14</v>
      </c>
      <c r="G187" s="95"/>
      <c r="H187" s="95"/>
      <c r="I187" s="95"/>
      <c r="J187" s="25" t="s">
        <v>34</v>
      </c>
      <c r="K187" s="26">
        <v>3000</v>
      </c>
      <c r="M187" s="3">
        <v>14.5</v>
      </c>
      <c r="U187" s="3">
        <f t="shared" si="4"/>
        <v>43500</v>
      </c>
      <c r="V187" s="77"/>
      <c r="W187" s="23"/>
    </row>
    <row r="188" spans="1:25" ht="36" customHeight="1" x14ac:dyDescent="0.25">
      <c r="A188" s="94"/>
      <c r="B188" s="94"/>
      <c r="C188" s="94"/>
      <c r="D188" s="17" t="s">
        <v>320</v>
      </c>
      <c r="E188" s="17" t="s">
        <v>36</v>
      </c>
      <c r="F188" s="27" t="s">
        <v>37</v>
      </c>
      <c r="G188" s="95"/>
      <c r="H188" s="95"/>
      <c r="I188" s="95"/>
      <c r="J188" s="19" t="s">
        <v>34</v>
      </c>
      <c r="K188" s="20">
        <v>3000</v>
      </c>
      <c r="L188" s="22"/>
      <c r="M188" s="22"/>
      <c r="N188" s="22"/>
      <c r="O188" s="22"/>
      <c r="P188" s="22"/>
      <c r="Q188" s="22"/>
      <c r="R188" s="22"/>
      <c r="S188" s="22"/>
      <c r="T188" s="21">
        <v>11.29</v>
      </c>
      <c r="U188" s="21">
        <f t="shared" si="4"/>
        <v>33870</v>
      </c>
      <c r="V188" s="77"/>
      <c r="W188" s="28"/>
      <c r="X188" s="22"/>
      <c r="Y188" s="22"/>
    </row>
    <row r="189" spans="1:25" ht="54" customHeight="1" x14ac:dyDescent="0.25">
      <c r="A189" s="94"/>
      <c r="B189" s="94"/>
      <c r="C189" s="94"/>
      <c r="D189" s="10" t="s">
        <v>314</v>
      </c>
      <c r="E189" s="10" t="s">
        <v>53</v>
      </c>
      <c r="F189" s="10" t="s">
        <v>13</v>
      </c>
      <c r="G189" s="95"/>
      <c r="H189" s="95"/>
      <c r="I189" s="95"/>
      <c r="J189" s="25" t="s">
        <v>34</v>
      </c>
      <c r="K189" s="26">
        <v>3000</v>
      </c>
      <c r="L189" s="3">
        <v>18.48</v>
      </c>
      <c r="U189" s="3">
        <f t="shared" si="4"/>
        <v>55440</v>
      </c>
      <c r="V189" s="77"/>
      <c r="W189" s="23"/>
    </row>
    <row r="190" spans="1:25" ht="36" customHeight="1" x14ac:dyDescent="0.25">
      <c r="A190" s="94"/>
      <c r="B190" s="94"/>
      <c r="C190" s="94"/>
      <c r="D190" s="10" t="s">
        <v>315</v>
      </c>
      <c r="E190" s="10" t="s">
        <v>65</v>
      </c>
      <c r="F190" s="10" t="s">
        <v>15</v>
      </c>
      <c r="G190" s="95"/>
      <c r="H190" s="95"/>
      <c r="I190" s="95"/>
      <c r="J190" s="25" t="s">
        <v>34</v>
      </c>
      <c r="K190" s="26">
        <v>3000</v>
      </c>
      <c r="N190" s="3">
        <v>13.7</v>
      </c>
      <c r="U190" s="3">
        <f t="shared" si="4"/>
        <v>41100</v>
      </c>
      <c r="V190" s="77"/>
      <c r="W190" s="23"/>
    </row>
    <row r="191" spans="1:25" ht="54" customHeight="1" x14ac:dyDescent="0.25">
      <c r="A191" s="94"/>
      <c r="B191" s="94"/>
      <c r="C191" s="94"/>
      <c r="D191" s="10" t="s">
        <v>321</v>
      </c>
      <c r="E191" s="10" t="s">
        <v>129</v>
      </c>
      <c r="F191" s="10" t="s">
        <v>18</v>
      </c>
      <c r="G191" s="95"/>
      <c r="H191" s="95"/>
      <c r="I191" s="95"/>
      <c r="J191" s="25" t="s">
        <v>34</v>
      </c>
      <c r="K191" s="26">
        <v>3000</v>
      </c>
      <c r="Q191" s="3">
        <v>14.7</v>
      </c>
      <c r="U191" s="3">
        <f t="shared" si="4"/>
        <v>44100</v>
      </c>
      <c r="V191" s="77"/>
      <c r="W191" s="23"/>
    </row>
    <row r="192" spans="1:25" ht="90" customHeight="1" x14ac:dyDescent="0.25">
      <c r="A192" s="94"/>
      <c r="B192" s="94"/>
      <c r="C192" s="94"/>
      <c r="D192" s="10" t="s">
        <v>322</v>
      </c>
      <c r="E192" s="10" t="s">
        <v>57</v>
      </c>
      <c r="F192" s="10" t="s">
        <v>16</v>
      </c>
      <c r="G192" s="95"/>
      <c r="H192" s="95"/>
      <c r="I192" s="95"/>
      <c r="J192" s="25" t="s">
        <v>34</v>
      </c>
      <c r="K192" s="26">
        <v>3000</v>
      </c>
      <c r="O192" s="3">
        <v>12.5</v>
      </c>
      <c r="U192" s="3">
        <f t="shared" si="4"/>
        <v>37500</v>
      </c>
      <c r="V192" s="77"/>
      <c r="W192" s="23"/>
    </row>
    <row r="193" spans="1:25" ht="54" customHeight="1" x14ac:dyDescent="0.25">
      <c r="A193" s="94">
        <v>53</v>
      </c>
      <c r="B193" s="94" t="s">
        <v>28</v>
      </c>
      <c r="C193" s="94" t="s">
        <v>323</v>
      </c>
      <c r="D193" s="10" t="s">
        <v>324</v>
      </c>
      <c r="E193" s="10" t="s">
        <v>53</v>
      </c>
      <c r="F193" s="10" t="s">
        <v>13</v>
      </c>
      <c r="G193" s="95" t="s">
        <v>221</v>
      </c>
      <c r="H193" s="95" t="s">
        <v>325</v>
      </c>
      <c r="I193" s="95" t="s">
        <v>325</v>
      </c>
      <c r="J193" s="25" t="s">
        <v>34</v>
      </c>
      <c r="K193" s="26">
        <v>1000</v>
      </c>
      <c r="L193" s="3">
        <v>316.8</v>
      </c>
      <c r="U193" s="3">
        <f t="shared" si="4"/>
        <v>316800</v>
      </c>
      <c r="V193" s="77" t="str">
        <f>IF(COUNT(U193:U195)=0,"",INDEX(F193:F195,MATCH(MIN(U193:U195),U193:U195,0)))</f>
        <v>Bukhari Medical Supplies</v>
      </c>
      <c r="W193" s="23" t="str">
        <f>IF(COUNT(U193:U195)=0,"",INDEX(F193:F195,MATCH(SMALL(U193:U195,1),U193:U195,0)))</f>
        <v>Bukhari Medical Supplies</v>
      </c>
      <c r="X193" s="3" t="str">
        <f>IF(COUNT(U193:U195)&lt;2,"",INDEX(F193:F195,MATCH(SMALL(U193:U195,2),U193:U195,0)))</f>
        <v>A.K Enterprises</v>
      </c>
      <c r="Y193" s="3" t="str">
        <f>IF(COUNT(U193:U195)&lt;3,"",INDEX(F193:F195,MATCH(SMALL(U193:U195,3),U193:U195,0)))</f>
        <v>Impressive Biotechnical &amp; Pharmaceuticals</v>
      </c>
    </row>
    <row r="194" spans="1:25" ht="57" customHeight="1" x14ac:dyDescent="0.25">
      <c r="A194" s="94"/>
      <c r="B194" s="94"/>
      <c r="C194" s="94"/>
      <c r="D194" s="17" t="s">
        <v>326</v>
      </c>
      <c r="E194" s="17" t="s">
        <v>65</v>
      </c>
      <c r="F194" s="17" t="s">
        <v>15</v>
      </c>
      <c r="G194" s="95"/>
      <c r="H194" s="95"/>
      <c r="I194" s="95"/>
      <c r="J194" s="19" t="s">
        <v>34</v>
      </c>
      <c r="K194" s="20">
        <v>1000</v>
      </c>
      <c r="L194" s="22"/>
      <c r="M194" s="22"/>
      <c r="N194" s="21">
        <v>254</v>
      </c>
      <c r="O194" s="22"/>
      <c r="P194" s="22"/>
      <c r="Q194" s="22"/>
      <c r="R194" s="22"/>
      <c r="S194" s="22"/>
      <c r="T194" s="22"/>
      <c r="U194" s="21">
        <f t="shared" si="4"/>
        <v>254000</v>
      </c>
      <c r="V194" s="77"/>
      <c r="W194" s="28"/>
      <c r="X194" s="22"/>
      <c r="Y194" s="22"/>
    </row>
    <row r="195" spans="1:25" ht="90" customHeight="1" x14ac:dyDescent="0.25">
      <c r="A195" s="94"/>
      <c r="B195" s="94"/>
      <c r="C195" s="94"/>
      <c r="D195" s="10" t="s">
        <v>327</v>
      </c>
      <c r="E195" s="10" t="s">
        <v>57</v>
      </c>
      <c r="F195" s="10" t="s">
        <v>16</v>
      </c>
      <c r="G195" s="95"/>
      <c r="H195" s="95"/>
      <c r="I195" s="95"/>
      <c r="J195" s="25" t="s">
        <v>34</v>
      </c>
      <c r="K195" s="26">
        <v>1000</v>
      </c>
      <c r="O195" s="3">
        <v>480</v>
      </c>
      <c r="U195" s="3">
        <f t="shared" si="4"/>
        <v>480000</v>
      </c>
      <c r="V195" s="77"/>
      <c r="W195" s="23"/>
    </row>
    <row r="196" spans="1:25" ht="54" customHeight="1" x14ac:dyDescent="0.25">
      <c r="A196" s="94">
        <v>54</v>
      </c>
      <c r="B196" s="94" t="s">
        <v>328</v>
      </c>
      <c r="C196" s="94" t="s">
        <v>323</v>
      </c>
      <c r="D196" s="10" t="s">
        <v>329</v>
      </c>
      <c r="E196" s="10" t="s">
        <v>330</v>
      </c>
      <c r="F196" s="24" t="s">
        <v>37</v>
      </c>
      <c r="G196" s="96">
        <v>5.0000000000000001E-3</v>
      </c>
      <c r="H196" s="95" t="s">
        <v>331</v>
      </c>
      <c r="I196" s="95" t="s">
        <v>331</v>
      </c>
      <c r="J196" s="25" t="s">
        <v>34</v>
      </c>
      <c r="K196" s="26">
        <v>1000</v>
      </c>
      <c r="T196" s="3">
        <v>291.85000000000002</v>
      </c>
      <c r="U196" s="3">
        <f t="shared" si="4"/>
        <v>291850</v>
      </c>
      <c r="V196" s="77" t="str">
        <f>IF(COUNT(U196:U197)=0,"",INDEX(F196:F197,MATCH(MIN(U196:U197),U196:U197,0)))</f>
        <v>Bukhari Medical Supplies</v>
      </c>
      <c r="W196" s="23" t="str">
        <f>IF(COUNT(U196:U197)=0,"",INDEX(F196:F197,MATCH(SMALL(U196:U197,1),U196:U197,0)))</f>
        <v>Bukhari Medical Supplies</v>
      </c>
      <c r="X196" s="3" t="str">
        <f>IF(COUNT(U196:U197)&lt;2,"",INDEX(F196:F197,MATCH(SMALL(U196:U197,2),U196:U197,0)))</f>
        <v>Yasir Distibution</v>
      </c>
      <c r="Y196" s="3" t="str">
        <f>IF(COUNT(U196:U197)&lt;3,"",INDEX(F196:F197,MATCH(SMALL(U196:U197,3),U196:U197,0)))</f>
        <v/>
      </c>
    </row>
    <row r="197" spans="1:25" ht="54.75" customHeight="1" x14ac:dyDescent="0.25">
      <c r="A197" s="94"/>
      <c r="B197" s="94"/>
      <c r="C197" s="94"/>
      <c r="D197" s="17" t="s">
        <v>332</v>
      </c>
      <c r="E197" s="17" t="s">
        <v>333</v>
      </c>
      <c r="F197" s="17" t="s">
        <v>15</v>
      </c>
      <c r="G197" s="96"/>
      <c r="H197" s="96"/>
      <c r="I197" s="96"/>
      <c r="J197" s="19" t="s">
        <v>34</v>
      </c>
      <c r="K197" s="20">
        <v>1000</v>
      </c>
      <c r="L197" s="22"/>
      <c r="M197" s="22"/>
      <c r="N197" s="21">
        <v>195</v>
      </c>
      <c r="O197" s="22"/>
      <c r="P197" s="22"/>
      <c r="Q197" s="22"/>
      <c r="R197" s="22"/>
      <c r="S197" s="22"/>
      <c r="T197" s="22"/>
      <c r="U197" s="21">
        <f t="shared" si="4"/>
        <v>195000</v>
      </c>
      <c r="V197" s="77"/>
      <c r="W197" s="28"/>
      <c r="X197" s="22"/>
      <c r="Y197" s="22"/>
    </row>
    <row r="198" spans="1:25" ht="54" customHeight="1" x14ac:dyDescent="0.25">
      <c r="A198" s="94">
        <v>55</v>
      </c>
      <c r="B198" s="94" t="s">
        <v>28</v>
      </c>
      <c r="C198" s="94" t="s">
        <v>334</v>
      </c>
      <c r="D198" s="10" t="s">
        <v>335</v>
      </c>
      <c r="E198" s="10" t="s">
        <v>53</v>
      </c>
      <c r="F198" s="10" t="s">
        <v>13</v>
      </c>
      <c r="G198" s="95" t="s">
        <v>336</v>
      </c>
      <c r="H198" s="95" t="s">
        <v>337</v>
      </c>
      <c r="I198" s="95" t="s">
        <v>337</v>
      </c>
      <c r="J198" s="25" t="s">
        <v>34</v>
      </c>
      <c r="K198" s="26">
        <v>2000</v>
      </c>
      <c r="L198" s="3">
        <v>462</v>
      </c>
      <c r="U198" s="3">
        <f t="shared" si="4"/>
        <v>924000</v>
      </c>
      <c r="V198" s="77" t="str">
        <f>IF(COUNT(U198:U200)=0,"",INDEX(F198:F200,MATCH(MIN(U198:U200),U198:U200,0)))</f>
        <v>A.K Enterprises</v>
      </c>
      <c r="W198" s="23" t="str">
        <f>IF(COUNT(U198:U200)=0,"",INDEX(F198:F200,MATCH(SMALL(U198:U200,1),U198:U200,0)))</f>
        <v>A.K Enterprises</v>
      </c>
      <c r="X198" s="3" t="str">
        <f>IF(COUNT(U198:U200)&lt;2,"",INDEX(F198:F200,MATCH(SMALL(U198:U200,2),U198:U200,0)))</f>
        <v>Bukhari Medical Supplies</v>
      </c>
      <c r="Y198" s="3" t="str">
        <f>IF(COUNT(U198:U200)&lt;3,"",INDEX(F198:F200,MATCH(SMALL(U198:U200,3),U198:U200,0)))</f>
        <v>A.K Enterprises</v>
      </c>
    </row>
    <row r="199" spans="1:25" ht="54" customHeight="1" x14ac:dyDescent="0.25">
      <c r="A199" s="94"/>
      <c r="B199" s="94"/>
      <c r="C199" s="94"/>
      <c r="D199" s="17" t="s">
        <v>338</v>
      </c>
      <c r="E199" s="17" t="s">
        <v>248</v>
      </c>
      <c r="F199" s="17" t="s">
        <v>13</v>
      </c>
      <c r="G199" s="95"/>
      <c r="H199" s="95"/>
      <c r="I199" s="95"/>
      <c r="J199" s="19" t="s">
        <v>34</v>
      </c>
      <c r="K199" s="20">
        <v>2000</v>
      </c>
      <c r="L199" s="21">
        <v>400</v>
      </c>
      <c r="M199" s="22"/>
      <c r="N199" s="22"/>
      <c r="O199" s="22"/>
      <c r="P199" s="22"/>
      <c r="Q199" s="22"/>
      <c r="R199" s="22"/>
      <c r="S199" s="22"/>
      <c r="T199" s="22"/>
      <c r="U199" s="21">
        <f t="shared" ref="U199:U262" si="5">PRODUCT(K199,L199,M199,N199,O199,P199,Q199,R199,S199,T199)</f>
        <v>800000</v>
      </c>
      <c r="V199" s="77"/>
      <c r="W199" s="28"/>
      <c r="X199" s="22"/>
      <c r="Y199" s="22"/>
    </row>
    <row r="200" spans="1:25" ht="36" customHeight="1" x14ac:dyDescent="0.25">
      <c r="A200" s="94"/>
      <c r="B200" s="94"/>
      <c r="C200" s="94"/>
      <c r="D200" s="10" t="s">
        <v>339</v>
      </c>
      <c r="E200" s="10" t="s">
        <v>55</v>
      </c>
      <c r="F200" s="10" t="s">
        <v>15</v>
      </c>
      <c r="G200" s="95"/>
      <c r="H200" s="95"/>
      <c r="I200" s="95"/>
      <c r="J200" s="25" t="s">
        <v>34</v>
      </c>
      <c r="K200" s="26">
        <v>2000</v>
      </c>
      <c r="N200" s="3">
        <v>401</v>
      </c>
      <c r="U200" s="3">
        <f t="shared" si="5"/>
        <v>802000</v>
      </c>
      <c r="V200" s="77"/>
      <c r="W200" s="23"/>
    </row>
    <row r="201" spans="1:25" ht="36" customHeight="1" x14ac:dyDescent="0.25">
      <c r="A201" s="94">
        <v>56</v>
      </c>
      <c r="B201" s="94" t="s">
        <v>58</v>
      </c>
      <c r="C201" s="94" t="s">
        <v>334</v>
      </c>
      <c r="D201" s="10" t="s">
        <v>340</v>
      </c>
      <c r="E201" s="10" t="s">
        <v>51</v>
      </c>
      <c r="F201" s="10" t="s">
        <v>14</v>
      </c>
      <c r="G201" s="95" t="s">
        <v>336</v>
      </c>
      <c r="H201" s="95" t="s">
        <v>341</v>
      </c>
      <c r="I201" s="95" t="s">
        <v>68</v>
      </c>
      <c r="J201" s="25" t="s">
        <v>34</v>
      </c>
      <c r="K201" s="26">
        <v>1000</v>
      </c>
      <c r="M201" s="3">
        <v>74</v>
      </c>
      <c r="U201" s="3">
        <f t="shared" si="5"/>
        <v>74000</v>
      </c>
      <c r="V201" s="77" t="str">
        <f>IF(COUNT(U201:U204)=0,"",INDEX(F201:F204,MATCH(MIN(U201:U204),U201:U204,0)))</f>
        <v>A.K Enterprises</v>
      </c>
      <c r="W201" s="23" t="str">
        <f>IF(COUNT(U201:U204)=0,"",INDEX(F201:F204,MATCH(SMALL(U201:U204,1),U201:U204,0)))</f>
        <v>A.K Enterprises</v>
      </c>
      <c r="X201" s="3" t="str">
        <f>IF(COUNT(U201:U204)&lt;2,"",INDEX(F201:F204,MATCH(SMALL(U201:U204,2),U201:U204,0)))</f>
        <v>Ali Traders</v>
      </c>
      <c r="Y201" s="3" t="str">
        <f>IF(COUNT(U201:U204)&lt;3,"",INDEX(F201:F204,MATCH(SMALL(U201:U204,3),U201:U204,0)))</f>
        <v>A.K Enterprises</v>
      </c>
    </row>
    <row r="202" spans="1:25" ht="54" customHeight="1" x14ac:dyDescent="0.25">
      <c r="A202" s="94"/>
      <c r="B202" s="94"/>
      <c r="C202" s="94"/>
      <c r="D202" s="17" t="s">
        <v>335</v>
      </c>
      <c r="E202" s="17" t="s">
        <v>53</v>
      </c>
      <c r="F202" s="17" t="s">
        <v>13</v>
      </c>
      <c r="G202" s="95"/>
      <c r="H202" s="95"/>
      <c r="I202" s="95"/>
      <c r="J202" s="19" t="s">
        <v>34</v>
      </c>
      <c r="K202" s="20">
        <v>1000</v>
      </c>
      <c r="L202" s="21">
        <v>34.32</v>
      </c>
      <c r="M202" s="22"/>
      <c r="N202" s="22"/>
      <c r="O202" s="22"/>
      <c r="P202" s="22"/>
      <c r="Q202" s="22"/>
      <c r="R202" s="22"/>
      <c r="S202" s="22"/>
      <c r="T202" s="22"/>
      <c r="U202" s="21">
        <f t="shared" si="5"/>
        <v>34320</v>
      </c>
      <c r="V202" s="77"/>
      <c r="W202" s="28"/>
      <c r="X202" s="22"/>
      <c r="Y202" s="22"/>
    </row>
    <row r="203" spans="1:25" ht="36" customHeight="1" x14ac:dyDescent="0.25">
      <c r="A203" s="94"/>
      <c r="B203" s="94"/>
      <c r="C203" s="94"/>
      <c r="D203" s="10" t="s">
        <v>338</v>
      </c>
      <c r="E203" s="10" t="s">
        <v>74</v>
      </c>
      <c r="F203" s="10" t="s">
        <v>13</v>
      </c>
      <c r="G203" s="95"/>
      <c r="H203" s="95"/>
      <c r="I203" s="95"/>
      <c r="J203" s="25" t="s">
        <v>34</v>
      </c>
      <c r="K203" s="26">
        <v>1000</v>
      </c>
      <c r="L203" s="3">
        <v>85</v>
      </c>
      <c r="U203" s="3">
        <f t="shared" si="5"/>
        <v>85000</v>
      </c>
      <c r="V203" s="77"/>
      <c r="W203" s="23"/>
    </row>
    <row r="204" spans="1:25" ht="90" customHeight="1" x14ac:dyDescent="0.25">
      <c r="A204" s="94"/>
      <c r="B204" s="94"/>
      <c r="C204" s="94"/>
      <c r="D204" s="10" t="s">
        <v>342</v>
      </c>
      <c r="E204" s="10" t="s">
        <v>343</v>
      </c>
      <c r="F204" s="10" t="s">
        <v>16</v>
      </c>
      <c r="G204" s="95"/>
      <c r="H204" s="95"/>
      <c r="I204" s="95"/>
      <c r="J204" s="25" t="s">
        <v>34</v>
      </c>
      <c r="K204" s="26">
        <v>1000</v>
      </c>
      <c r="O204" s="3">
        <v>107</v>
      </c>
      <c r="U204" s="3">
        <f t="shared" si="5"/>
        <v>107000</v>
      </c>
      <c r="V204" s="77"/>
      <c r="W204" s="23"/>
    </row>
    <row r="205" spans="1:25" ht="36" customHeight="1" x14ac:dyDescent="0.25">
      <c r="A205" s="94">
        <v>57</v>
      </c>
      <c r="B205" s="94" t="s">
        <v>28</v>
      </c>
      <c r="C205" s="94" t="s">
        <v>344</v>
      </c>
      <c r="D205" s="24" t="s">
        <v>344</v>
      </c>
      <c r="E205" s="24" t="s">
        <v>46</v>
      </c>
      <c r="F205" s="24" t="s">
        <v>47</v>
      </c>
      <c r="G205" s="95" t="s">
        <v>208</v>
      </c>
      <c r="H205" s="95"/>
      <c r="I205" s="95" t="s">
        <v>89</v>
      </c>
      <c r="J205" s="25" t="s">
        <v>34</v>
      </c>
      <c r="K205" s="26">
        <v>2000</v>
      </c>
      <c r="R205" s="3">
        <v>628</v>
      </c>
      <c r="U205" s="3">
        <f t="shared" si="5"/>
        <v>1256000</v>
      </c>
      <c r="V205" s="77" t="str">
        <f>IF(COUNT(U205:U208)=0,"",INDEX(F205:F208,MATCH(MIN(U205:U208),U205:U208,0)))</f>
        <v>Bukhari Medical Supplies</v>
      </c>
      <c r="W205" s="23" t="str">
        <f>IF(COUNT(U205:U208)=0,"",INDEX(F205:F208,MATCH(SMALL(U205:U208,1),U205:U208,0)))</f>
        <v>Bukhari Medical Supplies</v>
      </c>
      <c r="X205" s="3" t="str">
        <f>IF(COUNT(U205:U208)&lt;2,"",INDEX(F205:F208,MATCH(SMALL(U205:U208,2),U205:U208,0)))</f>
        <v>Impressive Biotechnical &amp; Pharmaceuticals</v>
      </c>
      <c r="Y205" s="3" t="str">
        <f>IF(COUNT(U205:U208)&lt;3,"",INDEX(F205:F208,MATCH(SMALL(U205:U208,3),U205:U208,0)))</f>
        <v>Smakz Enterptises</v>
      </c>
    </row>
    <row r="206" spans="1:25" ht="36" customHeight="1" x14ac:dyDescent="0.25">
      <c r="A206" s="94"/>
      <c r="B206" s="94"/>
      <c r="C206" s="94"/>
      <c r="D206" s="10" t="s">
        <v>345</v>
      </c>
      <c r="E206" s="10" t="s">
        <v>74</v>
      </c>
      <c r="F206" s="10" t="s">
        <v>13</v>
      </c>
      <c r="G206" s="95"/>
      <c r="H206" s="95"/>
      <c r="I206" s="95"/>
      <c r="J206" s="25" t="s">
        <v>34</v>
      </c>
      <c r="K206" s="26">
        <v>2000</v>
      </c>
      <c r="L206" s="3">
        <v>812</v>
      </c>
      <c r="U206" s="3">
        <f t="shared" si="5"/>
        <v>1624000</v>
      </c>
      <c r="V206" s="77"/>
      <c r="W206" s="23"/>
    </row>
    <row r="207" spans="1:25" ht="36" customHeight="1" x14ac:dyDescent="0.25">
      <c r="A207" s="94"/>
      <c r="B207" s="94"/>
      <c r="C207" s="94"/>
      <c r="D207" s="17" t="s">
        <v>346</v>
      </c>
      <c r="E207" s="17" t="s">
        <v>55</v>
      </c>
      <c r="F207" s="17" t="s">
        <v>15</v>
      </c>
      <c r="G207" s="95"/>
      <c r="H207" s="95"/>
      <c r="I207" s="95"/>
      <c r="J207" s="19" t="s">
        <v>34</v>
      </c>
      <c r="K207" s="20">
        <v>2000</v>
      </c>
      <c r="L207" s="22"/>
      <c r="M207" s="22"/>
      <c r="N207" s="21">
        <v>387</v>
      </c>
      <c r="O207" s="22"/>
      <c r="P207" s="22"/>
      <c r="Q207" s="22"/>
      <c r="R207" s="22"/>
      <c r="S207" s="22"/>
      <c r="T207" s="22"/>
      <c r="U207" s="21">
        <f t="shared" si="5"/>
        <v>774000</v>
      </c>
      <c r="V207" s="77"/>
      <c r="W207" s="28"/>
      <c r="X207" s="22"/>
      <c r="Y207" s="22"/>
    </row>
    <row r="208" spans="1:25" ht="90" customHeight="1" x14ac:dyDescent="0.25">
      <c r="A208" s="94"/>
      <c r="B208" s="94"/>
      <c r="C208" s="94"/>
      <c r="D208" s="10" t="s">
        <v>347</v>
      </c>
      <c r="E208" s="10" t="s">
        <v>57</v>
      </c>
      <c r="F208" s="10" t="s">
        <v>16</v>
      </c>
      <c r="G208" s="95"/>
      <c r="H208" s="95"/>
      <c r="I208" s="95"/>
      <c r="J208" s="25" t="s">
        <v>34</v>
      </c>
      <c r="K208" s="26">
        <v>2000</v>
      </c>
      <c r="O208" s="3">
        <v>395</v>
      </c>
      <c r="U208" s="3">
        <f t="shared" si="5"/>
        <v>790000</v>
      </c>
      <c r="V208" s="77"/>
      <c r="W208" s="23"/>
    </row>
    <row r="209" spans="1:25" ht="36" customHeight="1" x14ac:dyDescent="0.25">
      <c r="A209" s="94">
        <v>58</v>
      </c>
      <c r="B209" s="94" t="s">
        <v>28</v>
      </c>
      <c r="C209" s="94" t="s">
        <v>344</v>
      </c>
      <c r="D209" s="24" t="s">
        <v>344</v>
      </c>
      <c r="E209" s="24" t="s">
        <v>46</v>
      </c>
      <c r="F209" s="24" t="s">
        <v>47</v>
      </c>
      <c r="G209" s="95" t="s">
        <v>75</v>
      </c>
      <c r="H209" s="95"/>
      <c r="I209" s="95" t="s">
        <v>89</v>
      </c>
      <c r="J209" s="25" t="s">
        <v>34</v>
      </c>
      <c r="K209" s="26">
        <v>2000</v>
      </c>
      <c r="R209" s="3">
        <v>460</v>
      </c>
      <c r="U209" s="3">
        <f t="shared" si="5"/>
        <v>920000</v>
      </c>
      <c r="V209" s="77" t="str">
        <f>IF(COUNT(U209:U212)=0,"",INDEX(F209:F212,MATCH(MIN(U209:U212),U209:U212,0)))</f>
        <v>Impressive Biotechnical &amp; Pharmaceuticals</v>
      </c>
      <c r="W209" s="23" t="str">
        <f>IF(COUNT(U209:U212)=0,"",INDEX(F209:F212,MATCH(SMALL(U209:U212,1),U209:U212,0)))</f>
        <v>Impressive Biotechnical &amp; Pharmaceuticals</v>
      </c>
      <c r="X209" s="3" t="str">
        <f>IF(COUNT(U209:U212)&lt;2,"",INDEX(F209:F212,MATCH(SMALL(U209:U212,2),U209:U212,0)))</f>
        <v>Bukhari Medical Supplies</v>
      </c>
      <c r="Y209" s="3" t="str">
        <f>IF(COUNT(U209:U212)&lt;3,"",INDEX(F209:F212,MATCH(SMALL(U209:U212,3),U209:U212,0)))</f>
        <v>Smakz Enterptises</v>
      </c>
    </row>
    <row r="210" spans="1:25" ht="36" customHeight="1" x14ac:dyDescent="0.25">
      <c r="A210" s="94"/>
      <c r="B210" s="94"/>
      <c r="C210" s="94"/>
      <c r="D210" s="10" t="s">
        <v>345</v>
      </c>
      <c r="E210" s="10" t="s">
        <v>74</v>
      </c>
      <c r="F210" s="10" t="s">
        <v>13</v>
      </c>
      <c r="G210" s="95"/>
      <c r="H210" s="95"/>
      <c r="I210" s="95"/>
      <c r="J210" s="25" t="s">
        <v>34</v>
      </c>
      <c r="K210" s="26">
        <v>2000</v>
      </c>
      <c r="L210" s="3">
        <v>462</v>
      </c>
      <c r="U210" s="3">
        <f t="shared" si="5"/>
        <v>924000</v>
      </c>
      <c r="V210" s="77"/>
      <c r="W210" s="23"/>
    </row>
    <row r="211" spans="1:25" ht="36" customHeight="1" x14ac:dyDescent="0.25">
      <c r="A211" s="94"/>
      <c r="B211" s="94"/>
      <c r="C211" s="94"/>
      <c r="D211" s="10" t="s">
        <v>346</v>
      </c>
      <c r="E211" s="10" t="s">
        <v>55</v>
      </c>
      <c r="F211" s="10" t="s">
        <v>15</v>
      </c>
      <c r="G211" s="95"/>
      <c r="H211" s="95"/>
      <c r="I211" s="95"/>
      <c r="J211" s="25" t="s">
        <v>34</v>
      </c>
      <c r="K211" s="26">
        <v>2000</v>
      </c>
      <c r="N211" s="3">
        <v>259</v>
      </c>
      <c r="U211" s="3">
        <f t="shared" si="5"/>
        <v>518000</v>
      </c>
      <c r="V211" s="77"/>
      <c r="W211" s="23"/>
    </row>
    <row r="212" spans="1:25" ht="90" customHeight="1" x14ac:dyDescent="0.25">
      <c r="A212" s="94"/>
      <c r="B212" s="94"/>
      <c r="C212" s="94"/>
      <c r="D212" s="17" t="s">
        <v>348</v>
      </c>
      <c r="E212" s="17" t="s">
        <v>57</v>
      </c>
      <c r="F212" s="17" t="s">
        <v>16</v>
      </c>
      <c r="G212" s="95"/>
      <c r="H212" s="95"/>
      <c r="I212" s="95"/>
      <c r="J212" s="19" t="s">
        <v>34</v>
      </c>
      <c r="K212" s="20">
        <v>2000</v>
      </c>
      <c r="L212" s="22"/>
      <c r="M212" s="22"/>
      <c r="N212" s="22"/>
      <c r="O212" s="21">
        <v>220</v>
      </c>
      <c r="P212" s="22"/>
      <c r="Q212" s="22"/>
      <c r="R212" s="22"/>
      <c r="S212" s="22"/>
      <c r="T212" s="22"/>
      <c r="U212" s="21">
        <f t="shared" si="5"/>
        <v>440000</v>
      </c>
      <c r="V212" s="77"/>
      <c r="W212" s="28"/>
      <c r="X212" s="22"/>
      <c r="Y212" s="22"/>
    </row>
    <row r="213" spans="1:25" ht="15" customHeight="1" x14ac:dyDescent="0.25">
      <c r="A213" s="75">
        <v>59</v>
      </c>
      <c r="B213" s="75" t="s">
        <v>28</v>
      </c>
      <c r="C213" s="75" t="s">
        <v>349</v>
      </c>
      <c r="D213" s="43" t="s">
        <v>349</v>
      </c>
      <c r="E213" s="43" t="s">
        <v>46</v>
      </c>
      <c r="F213" s="43" t="s">
        <v>47</v>
      </c>
      <c r="G213" s="76" t="s">
        <v>350</v>
      </c>
      <c r="H213" s="76" t="s">
        <v>42</v>
      </c>
      <c r="I213" s="76" t="s">
        <v>42</v>
      </c>
      <c r="J213" s="44" t="s">
        <v>34</v>
      </c>
      <c r="K213" s="45">
        <v>1000</v>
      </c>
      <c r="L213" s="22"/>
      <c r="M213" s="22"/>
      <c r="N213" s="22"/>
      <c r="O213" s="22"/>
      <c r="P213" s="22"/>
      <c r="Q213" s="22"/>
      <c r="R213" s="21">
        <v>49</v>
      </c>
      <c r="S213" s="22"/>
      <c r="T213" s="22"/>
      <c r="U213" s="21">
        <f t="shared" si="5"/>
        <v>49000</v>
      </c>
      <c r="V213" s="77" t="str">
        <f>IF(COUNT(U213:U214)=0,"",INDEX(F213:F214,MATCH(MIN(U213:U214),U213:U214,0)))</f>
        <v>Smakz Enterptises</v>
      </c>
      <c r="W213" s="28" t="str">
        <f>IF(COUNT(U213:U214)=0,"",INDEX(F213:F214,MATCH(SMALL(U213:U214,1),U213:U214,0)))</f>
        <v>Smakz Enterptises</v>
      </c>
      <c r="X213" s="22" t="str">
        <f>IF(COUNT(U213:U214)&lt;2,"",INDEX(F213:F214,MATCH(SMALL(U213:U214,2),U213:U214,0)))</f>
        <v>Impressive Biotechnical &amp; Pharmaceuticals</v>
      </c>
      <c r="Y213" s="22" t="str">
        <f>IF(COUNT(U213:U214)&lt;3,"",INDEX(F213:F214,MATCH(SMALL(U213:U214,3),U213:U214,0)))</f>
        <v/>
      </c>
    </row>
    <row r="214" spans="1:25" ht="47.25" customHeight="1" x14ac:dyDescent="0.25">
      <c r="A214" s="75"/>
      <c r="B214" s="75"/>
      <c r="C214" s="75"/>
      <c r="D214" s="46" t="s">
        <v>351</v>
      </c>
      <c r="E214" s="46" t="s">
        <v>57</v>
      </c>
      <c r="F214" s="46" t="s">
        <v>16</v>
      </c>
      <c r="G214" s="76"/>
      <c r="H214" s="76"/>
      <c r="I214" s="76"/>
      <c r="J214" s="42" t="s">
        <v>34</v>
      </c>
      <c r="K214" s="47">
        <v>1000</v>
      </c>
      <c r="O214" s="3">
        <v>60</v>
      </c>
      <c r="U214" s="3">
        <f t="shared" si="5"/>
        <v>60000</v>
      </c>
      <c r="V214" s="77"/>
      <c r="W214" s="23"/>
    </row>
    <row r="215" spans="1:25" ht="15" customHeight="1" x14ac:dyDescent="0.25">
      <c r="A215" s="75">
        <v>60</v>
      </c>
      <c r="B215" s="75" t="s">
        <v>28</v>
      </c>
      <c r="C215" s="75" t="s">
        <v>349</v>
      </c>
      <c r="D215" s="48" t="s">
        <v>349</v>
      </c>
      <c r="E215" s="48" t="s">
        <v>46</v>
      </c>
      <c r="F215" s="48" t="s">
        <v>47</v>
      </c>
      <c r="G215" s="76" t="s">
        <v>352</v>
      </c>
      <c r="H215" s="41" t="s">
        <v>42</v>
      </c>
      <c r="I215" s="76" t="s">
        <v>42</v>
      </c>
      <c r="J215" s="42" t="s">
        <v>34</v>
      </c>
      <c r="K215" s="47">
        <v>1000</v>
      </c>
      <c r="R215" s="3">
        <v>85</v>
      </c>
      <c r="U215" s="3">
        <f t="shared" si="5"/>
        <v>85000</v>
      </c>
      <c r="V215" s="77" t="str">
        <f>IF(COUNT(U215:U216)=0,"",INDEX(F215:F216,MATCH(MIN(U215:U216),U215:U216,0)))</f>
        <v>Yasir Distibution</v>
      </c>
      <c r="W215" s="23" t="str">
        <f>IF(COUNT(U215:U216)=0,"",INDEX(F215:F216,MATCH(SMALL(U215:U216,1),U215:U216,0)))</f>
        <v>Yasir Distibution</v>
      </c>
      <c r="X215" s="3" t="str">
        <f>IF(COUNT(U215:U216)&lt;2,"",INDEX(F215:F216,MATCH(SMALL(U215:U216,2),U215:U216,0)))</f>
        <v>Smakz Enterptises</v>
      </c>
      <c r="Y215" s="3" t="str">
        <f>IF(COUNT(U215:U216)&lt;3,"",INDEX(F215:F216,MATCH(SMALL(U215:U216,3),U215:U216,0)))</f>
        <v/>
      </c>
    </row>
    <row r="216" spans="1:25" ht="20.25" customHeight="1" x14ac:dyDescent="0.25">
      <c r="A216" s="75"/>
      <c r="B216" s="75"/>
      <c r="C216" s="75"/>
      <c r="D216" s="49" t="s">
        <v>353</v>
      </c>
      <c r="E216" s="49" t="s">
        <v>36</v>
      </c>
      <c r="F216" s="43" t="s">
        <v>37</v>
      </c>
      <c r="G216" s="76"/>
      <c r="H216" s="50" t="s">
        <v>354</v>
      </c>
      <c r="I216" s="76"/>
      <c r="J216" s="44" t="s">
        <v>34</v>
      </c>
      <c r="K216" s="45">
        <v>1000</v>
      </c>
      <c r="L216" s="22"/>
      <c r="M216" s="22"/>
      <c r="N216" s="22"/>
      <c r="O216" s="22"/>
      <c r="P216" s="22"/>
      <c r="Q216" s="22"/>
      <c r="R216" s="22"/>
      <c r="S216" s="22"/>
      <c r="T216" s="21">
        <v>60</v>
      </c>
      <c r="U216" s="21">
        <f t="shared" si="5"/>
        <v>60000</v>
      </c>
      <c r="V216" s="77"/>
      <c r="W216" s="28"/>
      <c r="X216" s="22"/>
      <c r="Y216" s="22"/>
    </row>
    <row r="217" spans="1:25" ht="47.25" customHeight="1" x14ac:dyDescent="0.25">
      <c r="A217" s="75">
        <v>61</v>
      </c>
      <c r="B217" s="75" t="s">
        <v>328</v>
      </c>
      <c r="C217" s="75" t="s">
        <v>355</v>
      </c>
      <c r="D217" s="46" t="s">
        <v>356</v>
      </c>
      <c r="E217" s="46" t="s">
        <v>357</v>
      </c>
      <c r="F217" s="48" t="s">
        <v>37</v>
      </c>
      <c r="G217" s="78" t="s">
        <v>358</v>
      </c>
      <c r="H217" s="76" t="s">
        <v>331</v>
      </c>
      <c r="I217" s="76" t="s">
        <v>331</v>
      </c>
      <c r="J217" s="42" t="s">
        <v>34</v>
      </c>
      <c r="K217" s="47">
        <v>3000</v>
      </c>
      <c r="T217" s="3">
        <v>232.62</v>
      </c>
      <c r="U217" s="3">
        <f t="shared" si="5"/>
        <v>697860</v>
      </c>
      <c r="V217" s="77" t="str">
        <f>IF(COUNT(U217:U218)=0,"",INDEX(F217:F218,MATCH(MIN(U217:U218),U217:U218,0)))</f>
        <v>Bukhari Medical Supplies</v>
      </c>
      <c r="W217" s="23" t="str">
        <f>IF(COUNT(U217:U218)=0,"",INDEX(F217:F218,MATCH(SMALL(U217:U218,1),U217:U218,0)))</f>
        <v>Bukhari Medical Supplies</v>
      </c>
      <c r="X217" s="3" t="str">
        <f>IF(COUNT(U217:U218)&lt;2,"",INDEX(F217:F218,MATCH(SMALL(U217:U218,2),U217:U218,0)))</f>
        <v>Yasir Distibution</v>
      </c>
      <c r="Y217" s="3" t="str">
        <f>IF(COUNT(U217:U218)&lt;3,"",INDEX(F217:F218,MATCH(SMALL(U217:U218,3),U217:U218,0)))</f>
        <v/>
      </c>
    </row>
    <row r="218" spans="1:25" ht="30" customHeight="1" x14ac:dyDescent="0.25">
      <c r="A218" s="75"/>
      <c r="B218" s="75"/>
      <c r="C218" s="75"/>
      <c r="D218" s="49" t="s">
        <v>359</v>
      </c>
      <c r="E218" s="49" t="s">
        <v>333</v>
      </c>
      <c r="F218" s="49" t="s">
        <v>15</v>
      </c>
      <c r="G218" s="78"/>
      <c r="H218" s="78"/>
      <c r="I218" s="78"/>
      <c r="J218" s="19" t="s">
        <v>34</v>
      </c>
      <c r="K218" s="20">
        <v>3000</v>
      </c>
      <c r="L218" s="22"/>
      <c r="M218" s="22"/>
      <c r="N218" s="21">
        <v>161</v>
      </c>
      <c r="O218" s="22"/>
      <c r="P218" s="22"/>
      <c r="Q218" s="22"/>
      <c r="R218" s="22"/>
      <c r="S218" s="22"/>
      <c r="T218" s="22"/>
      <c r="U218" s="21">
        <f t="shared" si="5"/>
        <v>483000</v>
      </c>
      <c r="V218" s="77"/>
      <c r="W218" s="28"/>
      <c r="X218" s="22"/>
      <c r="Y218" s="22"/>
    </row>
    <row r="219" spans="1:25" ht="31.5" customHeight="1" x14ac:dyDescent="0.25">
      <c r="A219" s="75">
        <v>62</v>
      </c>
      <c r="B219" s="75" t="s">
        <v>328</v>
      </c>
      <c r="C219" s="75" t="s">
        <v>360</v>
      </c>
      <c r="D219" s="49" t="s">
        <v>361</v>
      </c>
      <c r="E219" s="49" t="s">
        <v>362</v>
      </c>
      <c r="F219" s="49" t="s">
        <v>14</v>
      </c>
      <c r="G219" s="76"/>
      <c r="H219" s="76" t="s">
        <v>331</v>
      </c>
      <c r="I219" s="76" t="s">
        <v>331</v>
      </c>
      <c r="J219" s="44" t="s">
        <v>34</v>
      </c>
      <c r="K219" s="45">
        <v>3000</v>
      </c>
      <c r="L219" s="22"/>
      <c r="M219" s="21">
        <v>103</v>
      </c>
      <c r="N219" s="22"/>
      <c r="O219" s="22"/>
      <c r="P219" s="22"/>
      <c r="Q219" s="22"/>
      <c r="R219" s="22"/>
      <c r="S219" s="22"/>
      <c r="T219" s="22"/>
      <c r="U219" s="21">
        <f t="shared" si="5"/>
        <v>309000</v>
      </c>
      <c r="V219" s="77" t="str">
        <f>IF(COUNT(U219:U220)=0,"",INDEX(F219:F220,MATCH(MIN(U219:U220),U219:U220,0)))</f>
        <v>Ali Traders</v>
      </c>
      <c r="W219" s="23" t="str">
        <f>IF(COUNT(U219:U220)=0,"",INDEX(F219:F220,MATCH(SMALL(U219:U220,1),U219:U220,0)))</f>
        <v>Ali Traders</v>
      </c>
      <c r="X219" s="21" t="str">
        <f>IF(COUNT(U219:U220)&lt;2,"",INDEX(F219:F220,MATCH(SMALL(U219:U220,2),U219:U220,0)))</f>
        <v>Bukhari Medical Supplies</v>
      </c>
      <c r="Y219" s="21" t="str">
        <f>IF(COUNT(U219:U220)&lt;3,"",INDEX(F219:F220,MATCH(SMALL(U219:U220,3),U219:U220,0)))</f>
        <v/>
      </c>
    </row>
    <row r="220" spans="1:25" ht="30" customHeight="1" x14ac:dyDescent="0.25">
      <c r="A220" s="75"/>
      <c r="B220" s="75"/>
      <c r="C220" s="75"/>
      <c r="D220" s="46" t="s">
        <v>363</v>
      </c>
      <c r="E220" s="46" t="s">
        <v>333</v>
      </c>
      <c r="F220" s="46" t="s">
        <v>15</v>
      </c>
      <c r="G220" s="76"/>
      <c r="H220" s="76"/>
      <c r="I220" s="76"/>
      <c r="J220" s="25" t="s">
        <v>34</v>
      </c>
      <c r="K220" s="26">
        <v>3000</v>
      </c>
      <c r="N220" s="3">
        <v>117</v>
      </c>
      <c r="U220" s="3">
        <f t="shared" si="5"/>
        <v>351000</v>
      </c>
      <c r="V220" s="77"/>
      <c r="W220" s="23"/>
    </row>
    <row r="221" spans="1:25" ht="31.5" customHeight="1" x14ac:dyDescent="0.25">
      <c r="A221" s="75">
        <v>63</v>
      </c>
      <c r="B221" s="75" t="s">
        <v>364</v>
      </c>
      <c r="C221" s="75" t="s">
        <v>365</v>
      </c>
      <c r="D221" s="46" t="s">
        <v>366</v>
      </c>
      <c r="E221" s="46" t="s">
        <v>367</v>
      </c>
      <c r="F221" s="48" t="s">
        <v>37</v>
      </c>
      <c r="G221" s="93">
        <v>0.02</v>
      </c>
      <c r="H221" s="76" t="s">
        <v>368</v>
      </c>
      <c r="I221" s="76" t="s">
        <v>368</v>
      </c>
      <c r="J221" s="42" t="s">
        <v>34</v>
      </c>
      <c r="K221" s="47">
        <v>500</v>
      </c>
      <c r="T221" s="3">
        <v>299.83999999999997</v>
      </c>
      <c r="U221" s="3">
        <f t="shared" si="5"/>
        <v>149920</v>
      </c>
      <c r="V221" s="77" t="str">
        <f>IF(COUNT(U221:U223)=0,"",INDEX(F221:F223,MATCH(MIN(U221:U223),U221:U223,0)))</f>
        <v>A.K Enterprises</v>
      </c>
      <c r="W221" s="23" t="str">
        <f>IF(COUNT(U221:U223)=0,"",INDEX(F221:F223,MATCH(SMALL(U221:U223,1),U221:U223,0)))</f>
        <v>A.K Enterprises</v>
      </c>
      <c r="X221" s="3" t="str">
        <f>IF(COUNT(U221:U223)&lt;2,"",INDEX(F221:F223,MATCH(SMALL(U221:U223,2),U221:U223,0)))</f>
        <v>Yasir Distibution</v>
      </c>
      <c r="Y221" s="3" t="str">
        <f>IF(COUNT(U221:U223)&lt;3,"",INDEX(F221:F223,MATCH(SMALL(U221:U223,3),U221:U223,0)))</f>
        <v>A.K Enterprises</v>
      </c>
    </row>
    <row r="222" spans="1:25" ht="15.75" customHeight="1" x14ac:dyDescent="0.25">
      <c r="A222" s="75"/>
      <c r="B222" s="75"/>
      <c r="C222" s="75"/>
      <c r="D222" s="49" t="s">
        <v>369</v>
      </c>
      <c r="E222" s="49" t="s">
        <v>74</v>
      </c>
      <c r="F222" s="49" t="s">
        <v>13</v>
      </c>
      <c r="G222" s="93"/>
      <c r="H222" s="93"/>
      <c r="I222" s="93"/>
      <c r="J222" s="44" t="s">
        <v>34</v>
      </c>
      <c r="K222" s="45">
        <v>500</v>
      </c>
      <c r="L222" s="21">
        <v>296.64999999999998</v>
      </c>
      <c r="M222" s="22"/>
      <c r="N222" s="22"/>
      <c r="O222" s="22"/>
      <c r="P222" s="22"/>
      <c r="Q222" s="22"/>
      <c r="R222" s="22"/>
      <c r="S222" s="22"/>
      <c r="T222" s="22"/>
      <c r="U222" s="21">
        <f t="shared" si="5"/>
        <v>148325</v>
      </c>
      <c r="V222" s="77"/>
      <c r="W222" s="28"/>
      <c r="X222" s="22"/>
      <c r="Y222" s="22"/>
    </row>
    <row r="223" spans="1:25" ht="15.75" customHeight="1" x14ac:dyDescent="0.25">
      <c r="A223" s="75"/>
      <c r="B223" s="75"/>
      <c r="C223" s="75"/>
      <c r="D223" s="46" t="s">
        <v>370</v>
      </c>
      <c r="E223" s="46" t="s">
        <v>74</v>
      </c>
      <c r="F223" s="46" t="s">
        <v>13</v>
      </c>
      <c r="G223" s="93"/>
      <c r="H223" s="93"/>
      <c r="I223" s="93"/>
      <c r="J223" s="42" t="s">
        <v>34</v>
      </c>
      <c r="K223" s="47">
        <v>500</v>
      </c>
      <c r="L223" s="3">
        <v>341.23</v>
      </c>
      <c r="U223" s="3">
        <f t="shared" si="5"/>
        <v>170615</v>
      </c>
      <c r="V223" s="77"/>
      <c r="W223" s="23"/>
    </row>
    <row r="224" spans="1:25" ht="15.75" customHeight="1" x14ac:dyDescent="0.25">
      <c r="A224" s="75">
        <v>64</v>
      </c>
      <c r="B224" s="75" t="s">
        <v>58</v>
      </c>
      <c r="C224" s="75" t="s">
        <v>371</v>
      </c>
      <c r="D224" s="46" t="s">
        <v>372</v>
      </c>
      <c r="E224" s="46" t="s">
        <v>96</v>
      </c>
      <c r="F224" s="46" t="s">
        <v>13</v>
      </c>
      <c r="G224" s="76" t="s">
        <v>373</v>
      </c>
      <c r="H224" s="76" t="s">
        <v>83</v>
      </c>
      <c r="I224" s="76" t="s">
        <v>83</v>
      </c>
      <c r="J224" s="42" t="s">
        <v>34</v>
      </c>
      <c r="K224" s="47">
        <v>1000</v>
      </c>
      <c r="L224" s="3">
        <v>21.2</v>
      </c>
      <c r="U224" s="3">
        <f t="shared" si="5"/>
        <v>21200</v>
      </c>
      <c r="V224" s="77" t="str">
        <f>IF(COUNT(U224:U228)=0,"",INDEX(F224:F228,MATCH(MIN(U224:U228),U224:U228,0)))</f>
        <v>Impressive Biotechnical &amp; Pharmaceuticals</v>
      </c>
      <c r="W224" s="23" t="str">
        <f>IF(COUNT(U224:U228)=0,"",INDEX(F224:F228,MATCH(SMALL(U224:U228,1),U224:U228,0)))</f>
        <v>Impressive Biotechnical &amp; Pharmaceuticals</v>
      </c>
      <c r="X224" s="3" t="str">
        <f>IF(COUNT(U224:U228)&lt;2,"",INDEX(F224:F228,MATCH(SMALL(U224:U228,2),U224:U228,0)))</f>
        <v>S.A Knitwear</v>
      </c>
      <c r="Y224" s="3" t="str">
        <f>IF(COUNT(U224:U228)&lt;3,"",INDEX(F224:F228,MATCH(SMALL(U224:U228,3),U224:U228,0)))</f>
        <v>A.K Enterprises</v>
      </c>
    </row>
    <row r="225" spans="1:25" ht="31.5" customHeight="1" x14ac:dyDescent="0.25">
      <c r="A225" s="75"/>
      <c r="B225" s="75"/>
      <c r="C225" s="75"/>
      <c r="D225" s="46" t="s">
        <v>374</v>
      </c>
      <c r="E225" s="46" t="s">
        <v>53</v>
      </c>
      <c r="F225" s="46" t="s">
        <v>13</v>
      </c>
      <c r="G225" s="76"/>
      <c r="H225" s="76"/>
      <c r="I225" s="76"/>
      <c r="J225" s="42" t="s">
        <v>34</v>
      </c>
      <c r="K225" s="47">
        <v>1000</v>
      </c>
      <c r="L225" s="3">
        <v>7.92</v>
      </c>
      <c r="U225" s="3">
        <f t="shared" si="5"/>
        <v>7920</v>
      </c>
      <c r="V225" s="77"/>
      <c r="W225" s="23"/>
    </row>
    <row r="226" spans="1:25" ht="31.5" customHeight="1" x14ac:dyDescent="0.25">
      <c r="A226" s="75"/>
      <c r="B226" s="75"/>
      <c r="C226" s="75"/>
      <c r="D226" s="46" t="s">
        <v>375</v>
      </c>
      <c r="E226" s="46" t="s">
        <v>129</v>
      </c>
      <c r="F226" s="46" t="s">
        <v>18</v>
      </c>
      <c r="G226" s="76"/>
      <c r="H226" s="76"/>
      <c r="I226" s="76"/>
      <c r="J226" s="42" t="s">
        <v>34</v>
      </c>
      <c r="K226" s="47">
        <v>1000</v>
      </c>
      <c r="Q226" s="3">
        <v>7.9</v>
      </c>
      <c r="U226" s="3">
        <f t="shared" si="5"/>
        <v>7900</v>
      </c>
      <c r="V226" s="77"/>
      <c r="W226" s="23"/>
    </row>
    <row r="227" spans="1:25" ht="47.25" customHeight="1" x14ac:dyDescent="0.25">
      <c r="A227" s="75"/>
      <c r="B227" s="75"/>
      <c r="C227" s="75"/>
      <c r="D227" s="49" t="s">
        <v>376</v>
      </c>
      <c r="E227" s="49" t="s">
        <v>57</v>
      </c>
      <c r="F227" s="49" t="s">
        <v>16</v>
      </c>
      <c r="G227" s="76"/>
      <c r="H227" s="76"/>
      <c r="I227" s="76"/>
      <c r="J227" s="44" t="s">
        <v>34</v>
      </c>
      <c r="K227" s="45">
        <v>1000</v>
      </c>
      <c r="L227" s="22"/>
      <c r="M227" s="22"/>
      <c r="N227" s="22"/>
      <c r="O227" s="21">
        <v>7</v>
      </c>
      <c r="P227" s="22"/>
      <c r="Q227" s="22"/>
      <c r="R227" s="22"/>
      <c r="S227" s="22"/>
      <c r="T227" s="22"/>
      <c r="U227" s="21">
        <f t="shared" si="5"/>
        <v>7000</v>
      </c>
      <c r="V227" s="77"/>
      <c r="W227" s="28"/>
      <c r="X227" s="22"/>
      <c r="Y227" s="22"/>
    </row>
    <row r="228" spans="1:25" ht="30" customHeight="1" x14ac:dyDescent="0.25">
      <c r="A228" s="75"/>
      <c r="B228" s="75"/>
      <c r="C228" s="75"/>
      <c r="D228" s="46" t="s">
        <v>377</v>
      </c>
      <c r="E228" s="46" t="s">
        <v>125</v>
      </c>
      <c r="F228" s="46" t="s">
        <v>17</v>
      </c>
      <c r="G228" s="76"/>
      <c r="H228" s="41" t="s">
        <v>68</v>
      </c>
      <c r="I228" s="76"/>
      <c r="J228" s="25" t="s">
        <v>34</v>
      </c>
      <c r="K228" s="47">
        <v>1000</v>
      </c>
      <c r="P228" s="3">
        <v>13.22</v>
      </c>
      <c r="U228" s="3">
        <f t="shared" si="5"/>
        <v>13220</v>
      </c>
      <c r="V228" s="77"/>
      <c r="W228" s="23"/>
    </row>
    <row r="229" spans="1:25" ht="30" customHeight="1" x14ac:dyDescent="0.25">
      <c r="A229" s="75">
        <v>65</v>
      </c>
      <c r="B229" s="75" t="s">
        <v>58</v>
      </c>
      <c r="C229" s="75" t="s">
        <v>371</v>
      </c>
      <c r="D229" s="49" t="s">
        <v>377</v>
      </c>
      <c r="E229" s="49" t="s">
        <v>125</v>
      </c>
      <c r="F229" s="49" t="s">
        <v>17</v>
      </c>
      <c r="G229" s="76" t="s">
        <v>378</v>
      </c>
      <c r="H229" s="50" t="s">
        <v>68</v>
      </c>
      <c r="I229" s="76" t="s">
        <v>83</v>
      </c>
      <c r="J229" s="19" t="s">
        <v>34</v>
      </c>
      <c r="K229" s="20">
        <v>1000</v>
      </c>
      <c r="L229" s="22"/>
      <c r="M229" s="22"/>
      <c r="N229" s="22"/>
      <c r="O229" s="22"/>
      <c r="P229" s="21">
        <v>11.33</v>
      </c>
      <c r="Q229" s="22"/>
      <c r="R229" s="22"/>
      <c r="S229" s="22"/>
      <c r="T229" s="22"/>
      <c r="U229" s="21">
        <f t="shared" si="5"/>
        <v>11330</v>
      </c>
      <c r="V229" s="77" t="str">
        <f>IF(COUNT(U229:U230)=0,"",INDEX(F229:F230,MATCH(MIN(U229:U230),U229:U230,0)))</f>
        <v>Rehman Trading Company</v>
      </c>
      <c r="W229" s="23" t="str">
        <f>IF(COUNT(U229:U230)=0,"",INDEX(F229:F230,MATCH(SMALL(U229:U230,1),U229:U230,0)))</f>
        <v>Rehman Trading Company</v>
      </c>
      <c r="X229" s="21" t="str">
        <f>IF(COUNT(U229:U230)&lt;2,"",INDEX(F229:F230,MATCH(SMALL(U229:U230,2),U229:U230,0)))</f>
        <v>A.K Enterprises</v>
      </c>
      <c r="Y229" s="21" t="str">
        <f>IF(COUNT(U229:U230)&lt;3,"",INDEX(F229:F230,MATCH(SMALL(U229:U230,3),U229:U230,0)))</f>
        <v/>
      </c>
    </row>
    <row r="230" spans="1:25" ht="15.75" customHeight="1" x14ac:dyDescent="0.25">
      <c r="A230" s="75"/>
      <c r="B230" s="75"/>
      <c r="C230" s="75"/>
      <c r="D230" s="46" t="s">
        <v>372</v>
      </c>
      <c r="E230" s="46" t="s">
        <v>96</v>
      </c>
      <c r="F230" s="46" t="s">
        <v>13</v>
      </c>
      <c r="G230" s="76"/>
      <c r="H230" s="41" t="s">
        <v>83</v>
      </c>
      <c r="I230" s="76"/>
      <c r="J230" s="42" t="s">
        <v>34</v>
      </c>
      <c r="K230" s="47">
        <v>1000</v>
      </c>
      <c r="L230" s="3">
        <v>15.57</v>
      </c>
      <c r="U230" s="3">
        <f t="shared" si="5"/>
        <v>15570</v>
      </c>
      <c r="V230" s="77"/>
      <c r="W230" s="23"/>
    </row>
    <row r="231" spans="1:25" ht="20.25" customHeight="1" x14ac:dyDescent="0.25">
      <c r="A231" s="75">
        <v>67</v>
      </c>
      <c r="B231" s="75" t="s">
        <v>58</v>
      </c>
      <c r="C231" s="75" t="s">
        <v>644</v>
      </c>
      <c r="D231" s="46" t="s">
        <v>380</v>
      </c>
      <c r="E231" s="46" t="s">
        <v>96</v>
      </c>
      <c r="F231" s="46" t="s">
        <v>13</v>
      </c>
      <c r="G231" s="76"/>
      <c r="H231" s="41" t="s">
        <v>68</v>
      </c>
      <c r="I231" s="76" t="s">
        <v>171</v>
      </c>
      <c r="J231" s="42" t="s">
        <v>34</v>
      </c>
      <c r="K231" s="47">
        <v>1000</v>
      </c>
      <c r="L231" s="3">
        <v>42.06</v>
      </c>
      <c r="U231" s="3">
        <f t="shared" si="5"/>
        <v>42060</v>
      </c>
      <c r="V231" s="77"/>
      <c r="W231" s="79" t="str">
        <f>IF(COUNT(U231:U232)=0,"",INDEX(F231:F232,MATCH(SMALL(U231:U232,1),U231:U232,0)))</f>
        <v>Rehman Trading Company</v>
      </c>
    </row>
    <row r="232" spans="1:25" ht="30" customHeight="1" x14ac:dyDescent="0.25">
      <c r="A232" s="75"/>
      <c r="B232" s="75"/>
      <c r="C232" s="75"/>
      <c r="D232" s="49" t="s">
        <v>381</v>
      </c>
      <c r="E232" s="49" t="s">
        <v>125</v>
      </c>
      <c r="F232" s="49" t="s">
        <v>17</v>
      </c>
      <c r="G232" s="76"/>
      <c r="H232" s="50" t="s">
        <v>171</v>
      </c>
      <c r="I232" s="76"/>
      <c r="J232" s="19" t="s">
        <v>34</v>
      </c>
      <c r="K232" s="20">
        <v>1000</v>
      </c>
      <c r="L232" s="22"/>
      <c r="M232" s="22"/>
      <c r="N232" s="22"/>
      <c r="O232" s="22"/>
      <c r="P232" s="21">
        <v>27.13</v>
      </c>
      <c r="Q232" s="22"/>
      <c r="R232" s="22"/>
      <c r="S232" s="22"/>
      <c r="T232" s="22"/>
      <c r="U232" s="21">
        <f t="shared" si="5"/>
        <v>27130</v>
      </c>
      <c r="V232" s="77"/>
      <c r="W232" s="80"/>
      <c r="X232" s="22"/>
      <c r="Y232" s="22"/>
    </row>
    <row r="233" spans="1:25" ht="38.25" customHeight="1" x14ac:dyDescent="0.25">
      <c r="A233" s="40">
        <v>68</v>
      </c>
      <c r="B233" s="40" t="s">
        <v>101</v>
      </c>
      <c r="C233" s="40" t="s">
        <v>382</v>
      </c>
      <c r="D233" s="46" t="s">
        <v>383</v>
      </c>
      <c r="E233" s="46" t="s">
        <v>362</v>
      </c>
      <c r="F233" s="46" t="s">
        <v>14</v>
      </c>
      <c r="G233" s="41" t="s">
        <v>384</v>
      </c>
      <c r="H233" s="41" t="s">
        <v>104</v>
      </c>
      <c r="I233" s="41" t="s">
        <v>104</v>
      </c>
      <c r="J233" s="42" t="s">
        <v>34</v>
      </c>
      <c r="K233" s="47">
        <v>500</v>
      </c>
      <c r="L233" s="2"/>
      <c r="M233" s="3">
        <v>86</v>
      </c>
      <c r="N233" s="2"/>
      <c r="O233" s="2"/>
      <c r="P233" s="2"/>
      <c r="Q233" s="2"/>
      <c r="R233" s="2"/>
      <c r="S233" s="2"/>
      <c r="T233" s="2"/>
      <c r="U233" s="3">
        <f t="shared" si="5"/>
        <v>43000</v>
      </c>
      <c r="V233" s="72" t="str">
        <f>IF(COUNT(U233:U235)=0,"",INDEX(F233:F235,MATCH(MIN(U233:U235),U233:U235,0)))</f>
        <v>Ali Traders</v>
      </c>
      <c r="W233" s="28" t="str">
        <f>IF(COUNT(U233:U235)=0,"",INDEX(F233:F235,MATCH(SMALL(U233:U235,1),U233:U235,0)))</f>
        <v>Ali Traders</v>
      </c>
      <c r="X233" s="2" t="str">
        <f>IF(COUNT(U233:U235)&lt;2,"",INDEX(F233:F235,MATCH(SMALL(U233:U235,2),U233:U235,0)))</f>
        <v>Bukhari Medical Supplies</v>
      </c>
      <c r="Y233" s="2" t="str">
        <f>IF(COUNT(U233:U235)&lt;3,"",INDEX(F233:F235,MATCH(SMALL(U233:U235,3),U233:U235,0)))</f>
        <v>Ali Traders</v>
      </c>
    </row>
    <row r="234" spans="1:25" ht="31.5" customHeight="1" x14ac:dyDescent="0.25">
      <c r="A234" s="75">
        <v>69</v>
      </c>
      <c r="B234" s="75" t="s">
        <v>58</v>
      </c>
      <c r="C234" s="75" t="s">
        <v>645</v>
      </c>
      <c r="D234" s="49" t="s">
        <v>385</v>
      </c>
      <c r="E234" s="49" t="s">
        <v>51</v>
      </c>
      <c r="F234" s="49" t="s">
        <v>14</v>
      </c>
      <c r="G234" s="76"/>
      <c r="H234" s="76" t="s">
        <v>68</v>
      </c>
      <c r="I234" s="76"/>
      <c r="J234" s="44" t="s">
        <v>34</v>
      </c>
      <c r="K234" s="45">
        <v>5000</v>
      </c>
      <c r="L234" s="22"/>
      <c r="M234" s="21">
        <v>2.8</v>
      </c>
      <c r="N234" s="22"/>
      <c r="O234" s="22"/>
      <c r="P234" s="22"/>
      <c r="Q234" s="22"/>
      <c r="R234" s="22"/>
      <c r="S234" s="22"/>
      <c r="T234" s="22"/>
      <c r="U234" s="21">
        <f t="shared" si="5"/>
        <v>14000</v>
      </c>
      <c r="V234" s="77"/>
      <c r="W234" s="28"/>
      <c r="X234" s="22"/>
      <c r="Y234" s="22"/>
    </row>
    <row r="235" spans="1:25" ht="30" customHeight="1" x14ac:dyDescent="0.25">
      <c r="A235" s="75"/>
      <c r="B235" s="75"/>
      <c r="C235" s="75"/>
      <c r="D235" s="46" t="s">
        <v>386</v>
      </c>
      <c r="E235" s="46" t="s">
        <v>65</v>
      </c>
      <c r="F235" s="46" t="s">
        <v>15</v>
      </c>
      <c r="G235" s="76"/>
      <c r="H235" s="76"/>
      <c r="I235" s="76"/>
      <c r="J235" s="25" t="s">
        <v>34</v>
      </c>
      <c r="K235" s="26">
        <v>5000</v>
      </c>
      <c r="N235" s="3">
        <v>4.3</v>
      </c>
      <c r="U235" s="3">
        <f t="shared" si="5"/>
        <v>21500</v>
      </c>
      <c r="V235" s="77"/>
      <c r="W235" s="23"/>
    </row>
    <row r="236" spans="1:25" ht="15" customHeight="1" x14ac:dyDescent="0.25">
      <c r="A236" s="75">
        <v>70</v>
      </c>
      <c r="B236" s="75" t="s">
        <v>101</v>
      </c>
      <c r="C236" s="75" t="s">
        <v>387</v>
      </c>
      <c r="D236" s="43" t="s">
        <v>388</v>
      </c>
      <c r="E236" s="43" t="s">
        <v>110</v>
      </c>
      <c r="F236" s="43" t="s">
        <v>47</v>
      </c>
      <c r="G236" s="78" t="s">
        <v>389</v>
      </c>
      <c r="H236" s="76" t="s">
        <v>139</v>
      </c>
      <c r="I236" s="76" t="s">
        <v>139</v>
      </c>
      <c r="J236" s="44" t="s">
        <v>34</v>
      </c>
      <c r="K236" s="45">
        <v>5000</v>
      </c>
      <c r="L236" s="22"/>
      <c r="M236" s="22"/>
      <c r="N236" s="22"/>
      <c r="O236" s="22"/>
      <c r="P236" s="22"/>
      <c r="Q236" s="22"/>
      <c r="R236" s="21">
        <v>39.799999999999997</v>
      </c>
      <c r="S236" s="22"/>
      <c r="T236" s="22"/>
      <c r="U236" s="21">
        <f t="shared" si="5"/>
        <v>199000</v>
      </c>
      <c r="V236" s="77" t="str">
        <f>IF(COUNT(U236:U238)=0,"",INDEX(F236:F238,MATCH(MIN(U236:U238),U236:U238,0)))</f>
        <v>Smakz Enterptises</v>
      </c>
      <c r="W236" s="28" t="str">
        <f>IF(COUNT(U236:U238)=0,"",INDEX(F236:F238,MATCH(SMALL(U236:U238,1),U236:U238,0)))</f>
        <v>Smakz Enterptises</v>
      </c>
      <c r="X236" s="22" t="str">
        <f>IF(COUNT(U236:U238)&lt;2,"",INDEX(F236:F238,MATCH(SMALL(U236:U238,2),U236:U238,0)))</f>
        <v>Impressive Biotechnical &amp; Pharmaceuticals</v>
      </c>
      <c r="Y236" s="22" t="str">
        <f>IF(COUNT(U236:U238)&lt;3,"",INDEX(F236:F238,MATCH(SMALL(U236:U238,3),U236:U238,0)))</f>
        <v>Bukhari Medical Supplies</v>
      </c>
    </row>
    <row r="237" spans="1:25" ht="47.25" customHeight="1" x14ac:dyDescent="0.25">
      <c r="A237" s="75"/>
      <c r="B237" s="75"/>
      <c r="C237" s="75"/>
      <c r="D237" s="46" t="s">
        <v>390</v>
      </c>
      <c r="E237" s="46" t="s">
        <v>57</v>
      </c>
      <c r="F237" s="46" t="s">
        <v>16</v>
      </c>
      <c r="G237" s="78"/>
      <c r="H237" s="76"/>
      <c r="I237" s="76"/>
      <c r="J237" s="42" t="s">
        <v>34</v>
      </c>
      <c r="K237" s="47">
        <v>5000</v>
      </c>
      <c r="O237" s="3">
        <v>50</v>
      </c>
      <c r="U237" s="3">
        <f t="shared" si="5"/>
        <v>250000</v>
      </c>
      <c r="V237" s="77"/>
      <c r="W237" s="23"/>
    </row>
    <row r="238" spans="1:25" ht="30" customHeight="1" x14ac:dyDescent="0.3">
      <c r="A238" s="75"/>
      <c r="B238" s="75"/>
      <c r="C238" s="75"/>
      <c r="D238" s="46" t="s">
        <v>391</v>
      </c>
      <c r="E238" s="46" t="s">
        <v>107</v>
      </c>
      <c r="F238" s="46" t="s">
        <v>15</v>
      </c>
      <c r="G238" s="51"/>
      <c r="H238" s="76"/>
      <c r="I238" s="76"/>
      <c r="J238" s="25" t="s">
        <v>34</v>
      </c>
      <c r="K238" s="47">
        <v>5000</v>
      </c>
      <c r="N238" s="3">
        <v>84</v>
      </c>
      <c r="U238" s="3">
        <f t="shared" si="5"/>
        <v>420000</v>
      </c>
      <c r="V238" s="77"/>
      <c r="W238" s="23"/>
    </row>
    <row r="239" spans="1:25" ht="31.5" customHeight="1" x14ac:dyDescent="0.25">
      <c r="A239" s="75">
        <v>71</v>
      </c>
      <c r="B239" s="75" t="s">
        <v>58</v>
      </c>
      <c r="C239" s="75" t="s">
        <v>395</v>
      </c>
      <c r="D239" s="49" t="s">
        <v>396</v>
      </c>
      <c r="E239" s="49" t="s">
        <v>129</v>
      </c>
      <c r="F239" s="49" t="s">
        <v>18</v>
      </c>
      <c r="G239" s="76" t="s">
        <v>373</v>
      </c>
      <c r="H239" s="76" t="s">
        <v>68</v>
      </c>
      <c r="I239" s="76" t="s">
        <v>68</v>
      </c>
      <c r="J239" s="44" t="s">
        <v>34</v>
      </c>
      <c r="K239" s="45">
        <v>2000</v>
      </c>
      <c r="L239" s="22"/>
      <c r="M239" s="22"/>
      <c r="N239" s="22"/>
      <c r="O239" s="22"/>
      <c r="P239" s="22"/>
      <c r="Q239" s="21">
        <v>4.9000000000000004</v>
      </c>
      <c r="R239" s="22"/>
      <c r="S239" s="22"/>
      <c r="T239" s="22"/>
      <c r="U239" s="21">
        <f t="shared" si="5"/>
        <v>9800</v>
      </c>
      <c r="V239" s="77" t="str">
        <f>IF(COUNT(U239:U240)=0,"",INDEX(F239:F240,MATCH(MIN(U239:U240),U239:U240,0)))</f>
        <v>S.A Knitwear</v>
      </c>
      <c r="W239" s="23" t="str">
        <f>IF(COUNT(U239:U240)=0,"",INDEX(F239:F240,MATCH(SMALL(U239:U240,1),U239:U240,0)))</f>
        <v>S.A Knitwear</v>
      </c>
      <c r="X239" s="21" t="str">
        <f>IF(COUNT(U239:U240)&lt;2,"",INDEX(F239:F240,MATCH(SMALL(U239:U240,2),U239:U240,0)))</f>
        <v>Rehman Trading Company</v>
      </c>
      <c r="Y239" s="21" t="str">
        <f>IF(COUNT(U239:U240)&lt;3,"",INDEX(F239:F240,MATCH(SMALL(U239:U240,3),U239:U240,0)))</f>
        <v/>
      </c>
    </row>
    <row r="240" spans="1:25" ht="30" customHeight="1" x14ac:dyDescent="0.25">
      <c r="A240" s="75"/>
      <c r="B240" s="75"/>
      <c r="C240" s="75"/>
      <c r="D240" s="46" t="s">
        <v>397</v>
      </c>
      <c r="E240" s="46" t="s">
        <v>125</v>
      </c>
      <c r="F240" s="46" t="s">
        <v>17</v>
      </c>
      <c r="G240" s="76"/>
      <c r="H240" s="76"/>
      <c r="I240" s="76"/>
      <c r="J240" s="25" t="s">
        <v>34</v>
      </c>
      <c r="K240" s="26">
        <v>2000</v>
      </c>
      <c r="P240" s="3">
        <v>8.93</v>
      </c>
      <c r="U240" s="3">
        <f t="shared" si="5"/>
        <v>17860</v>
      </c>
      <c r="V240" s="77"/>
      <c r="W240" s="23"/>
    </row>
    <row r="241" spans="1:25" ht="30" customHeight="1" x14ac:dyDescent="0.25">
      <c r="A241" s="75">
        <v>72</v>
      </c>
      <c r="B241" s="75" t="s">
        <v>58</v>
      </c>
      <c r="C241" s="75" t="s">
        <v>398</v>
      </c>
      <c r="D241" s="49" t="s">
        <v>399</v>
      </c>
      <c r="E241" s="49" t="s">
        <v>65</v>
      </c>
      <c r="F241" s="49" t="s">
        <v>15</v>
      </c>
      <c r="G241" s="76" t="s">
        <v>400</v>
      </c>
      <c r="H241" s="76" t="s">
        <v>68</v>
      </c>
      <c r="I241" s="76" t="s">
        <v>68</v>
      </c>
      <c r="J241" s="19" t="s">
        <v>34</v>
      </c>
      <c r="K241" s="45">
        <v>2000</v>
      </c>
      <c r="L241" s="22"/>
      <c r="M241" s="22"/>
      <c r="N241" s="21">
        <v>2.9</v>
      </c>
      <c r="O241" s="22"/>
      <c r="P241" s="22"/>
      <c r="Q241" s="22"/>
      <c r="R241" s="22"/>
      <c r="S241" s="22"/>
      <c r="T241" s="22"/>
      <c r="U241" s="21">
        <f t="shared" si="5"/>
        <v>5800</v>
      </c>
      <c r="V241" s="77" t="str">
        <f>IF(COUNT(U241:U243)=0,"",INDEX(F241:F243,MATCH(MIN(U241:U243),U241:U243,0)))</f>
        <v>Bukhari Medical Supplies</v>
      </c>
      <c r="W241" s="28" t="str">
        <f>IF(COUNT(U241:U243)=0,"",INDEX(F241:F243,MATCH(SMALL(U241:U243,1),U241:U243,0)))</f>
        <v>Bukhari Medical Supplies</v>
      </c>
      <c r="X241" s="22" t="str">
        <f>IF(COUNT(U241:U243)&lt;2,"",INDEX(F241:F243,MATCH(SMALL(U241:U243,2),U241:U243,0)))</f>
        <v>S.A Knitwear</v>
      </c>
      <c r="Y241" s="22" t="str">
        <f>IF(COUNT(U241:U243)&lt;3,"",INDEX(F241:F243,MATCH(SMALL(U241:U243,3),U241:U243,0)))</f>
        <v>Impressive Biotechnical &amp; Pharmaceuticals</v>
      </c>
    </row>
    <row r="242" spans="1:25" ht="31.5" customHeight="1" x14ac:dyDescent="0.25">
      <c r="A242" s="75"/>
      <c r="B242" s="75"/>
      <c r="C242" s="75"/>
      <c r="D242" s="46" t="s">
        <v>401</v>
      </c>
      <c r="E242" s="46" t="s">
        <v>129</v>
      </c>
      <c r="F242" s="46" t="s">
        <v>18</v>
      </c>
      <c r="G242" s="76"/>
      <c r="H242" s="76"/>
      <c r="I242" s="76"/>
      <c r="J242" s="42" t="s">
        <v>34</v>
      </c>
      <c r="K242" s="47">
        <v>2000</v>
      </c>
      <c r="Q242" s="3">
        <v>5.3</v>
      </c>
      <c r="U242" s="3">
        <f t="shared" si="5"/>
        <v>10600</v>
      </c>
      <c r="V242" s="77"/>
      <c r="W242" s="23"/>
    </row>
    <row r="243" spans="1:25" ht="47.25" customHeight="1" x14ac:dyDescent="0.25">
      <c r="A243" s="75"/>
      <c r="B243" s="75"/>
      <c r="C243" s="75"/>
      <c r="D243" s="46" t="s">
        <v>402</v>
      </c>
      <c r="E243" s="46" t="s">
        <v>57</v>
      </c>
      <c r="F243" s="46" t="s">
        <v>16</v>
      </c>
      <c r="G243" s="76"/>
      <c r="H243" s="76"/>
      <c r="I243" s="76"/>
      <c r="J243" s="42" t="s">
        <v>34</v>
      </c>
      <c r="K243" s="47">
        <v>2000</v>
      </c>
      <c r="O243" s="3">
        <v>8</v>
      </c>
      <c r="U243" s="3">
        <f t="shared" si="5"/>
        <v>16000</v>
      </c>
      <c r="V243" s="77"/>
      <c r="W243" s="23"/>
    </row>
    <row r="244" spans="1:25" ht="30" customHeight="1" x14ac:dyDescent="0.25">
      <c r="A244" s="75">
        <v>74</v>
      </c>
      <c r="B244" s="75" t="s">
        <v>328</v>
      </c>
      <c r="C244" s="75" t="s">
        <v>403</v>
      </c>
      <c r="D244" s="49" t="s">
        <v>404</v>
      </c>
      <c r="E244" s="49" t="s">
        <v>333</v>
      </c>
      <c r="F244" s="49" t="s">
        <v>15</v>
      </c>
      <c r="G244" s="91">
        <v>1E-3</v>
      </c>
      <c r="H244" s="92" t="s">
        <v>405</v>
      </c>
      <c r="I244" s="76" t="s">
        <v>331</v>
      </c>
      <c r="J244" s="19" t="s">
        <v>34</v>
      </c>
      <c r="K244" s="20">
        <v>1000</v>
      </c>
      <c r="L244" s="22"/>
      <c r="M244" s="22"/>
      <c r="N244" s="21">
        <v>233</v>
      </c>
      <c r="O244" s="22"/>
      <c r="P244" s="22"/>
      <c r="Q244" s="22"/>
      <c r="R244" s="22"/>
      <c r="S244" s="22"/>
      <c r="T244" s="22"/>
      <c r="U244" s="21">
        <f t="shared" si="5"/>
        <v>233000</v>
      </c>
      <c r="V244" s="77" t="str">
        <f>IF(COUNT(U244:U245)=0,"",INDEX(F244:F245,MATCH(MIN(U244:U245),U244:U245,0)))</f>
        <v>Bukhari Medical Supplies</v>
      </c>
      <c r="W244" s="23" t="str">
        <f>IF(COUNT(U244:U245)=0,"",INDEX(F244:F245,MATCH(SMALL(U244:U245,1),U244:U245,0)))</f>
        <v>Bukhari Medical Supplies</v>
      </c>
      <c r="X244" s="21" t="str">
        <f>IF(COUNT(U244:U245)&lt;2,"",INDEX(F244:F245,MATCH(SMALL(U244:U245,2),U244:U245,0)))</f>
        <v>Yasir Distibution</v>
      </c>
      <c r="Y244" s="21" t="str">
        <f>IF(COUNT(U244:U245)&lt;3,"",INDEX(F244:F245,MATCH(SMALL(U244:U245,3),U244:U245,0)))</f>
        <v/>
      </c>
    </row>
    <row r="245" spans="1:25" ht="31.5" customHeight="1" x14ac:dyDescent="0.25">
      <c r="A245" s="75"/>
      <c r="B245" s="75"/>
      <c r="C245" s="75"/>
      <c r="D245" s="46" t="s">
        <v>406</v>
      </c>
      <c r="E245" s="46" t="s">
        <v>407</v>
      </c>
      <c r="F245" s="48" t="s">
        <v>37</v>
      </c>
      <c r="G245" s="91"/>
      <c r="H245" s="91"/>
      <c r="I245" s="91"/>
      <c r="J245" s="42" t="s">
        <v>34</v>
      </c>
      <c r="K245" s="47">
        <v>1000</v>
      </c>
      <c r="T245" s="3">
        <v>333.69</v>
      </c>
      <c r="U245" s="3">
        <f t="shared" si="5"/>
        <v>333690</v>
      </c>
      <c r="V245" s="77"/>
      <c r="W245" s="23"/>
    </row>
    <row r="246" spans="1:25" ht="15" customHeight="1" x14ac:dyDescent="0.25">
      <c r="A246" s="75">
        <v>75</v>
      </c>
      <c r="B246" s="81" t="s">
        <v>58</v>
      </c>
      <c r="C246" s="81" t="s">
        <v>408</v>
      </c>
      <c r="D246" s="43" t="s">
        <v>409</v>
      </c>
      <c r="E246" s="43" t="s">
        <v>46</v>
      </c>
      <c r="F246" s="43" t="s">
        <v>47</v>
      </c>
      <c r="G246" s="87" t="s">
        <v>410</v>
      </c>
      <c r="H246" s="87" t="s">
        <v>83</v>
      </c>
      <c r="I246" s="87" t="s">
        <v>83</v>
      </c>
      <c r="J246" s="44" t="s">
        <v>34</v>
      </c>
      <c r="K246" s="45">
        <v>1000</v>
      </c>
      <c r="L246" s="22"/>
      <c r="M246" s="22"/>
      <c r="N246" s="22"/>
      <c r="O246" s="22"/>
      <c r="P246" s="22"/>
      <c r="Q246" s="22"/>
      <c r="R246" s="21">
        <v>14</v>
      </c>
      <c r="S246" s="22"/>
      <c r="T246" s="22"/>
      <c r="U246" s="21">
        <f t="shared" si="5"/>
        <v>14000</v>
      </c>
      <c r="V246" s="77" t="str">
        <f>IF(COUNT(U246:U248)=0,"",INDEX(F246:F248,MATCH(MIN(U246:U248),U246:U248,0)))</f>
        <v>Smakz Enterptises</v>
      </c>
      <c r="W246" s="23" t="str">
        <f>IF(COUNT(U246:U248)=0,"",INDEX(F246:F248,MATCH(SMALL(U246:U248,1),U246:U248,0)))</f>
        <v>Smakz Enterptises</v>
      </c>
      <c r="X246" s="21" t="str">
        <f>IF(COUNT(U246:U248)&lt;2,"",INDEX(F246:F248,MATCH(SMALL(U246:U248,2),U246:U248,0)))</f>
        <v>Rehman Trading Company</v>
      </c>
      <c r="Y246" s="21" t="str">
        <f>IF(COUNT(U246:U248)&lt;3,"",INDEX(F246:F248,MATCH(SMALL(U246:U248,3),U246:U248,0)))</f>
        <v>Bukhari Medical Supplies</v>
      </c>
    </row>
    <row r="247" spans="1:25" ht="30" customHeight="1" x14ac:dyDescent="0.25">
      <c r="A247" s="75"/>
      <c r="B247" s="82"/>
      <c r="C247" s="82"/>
      <c r="D247" s="46" t="s">
        <v>411</v>
      </c>
      <c r="E247" s="46" t="s">
        <v>125</v>
      </c>
      <c r="F247" s="46" t="s">
        <v>17</v>
      </c>
      <c r="G247" s="88"/>
      <c r="H247" s="88"/>
      <c r="I247" s="88"/>
      <c r="J247" s="25" t="s">
        <v>34</v>
      </c>
      <c r="K247" s="26">
        <v>1000</v>
      </c>
      <c r="P247" s="3">
        <v>30.18</v>
      </c>
      <c r="U247" s="3">
        <f t="shared" si="5"/>
        <v>30180</v>
      </c>
      <c r="V247" s="77"/>
      <c r="W247" s="23"/>
    </row>
    <row r="248" spans="1:25" ht="30" customHeight="1" x14ac:dyDescent="0.25">
      <c r="A248" s="40">
        <v>76</v>
      </c>
      <c r="B248" s="83"/>
      <c r="C248" s="83"/>
      <c r="D248" s="46" t="s">
        <v>412</v>
      </c>
      <c r="E248" s="46" t="s">
        <v>70</v>
      </c>
      <c r="F248" s="46" t="s">
        <v>15</v>
      </c>
      <c r="G248" s="89"/>
      <c r="H248" s="89"/>
      <c r="I248" s="89"/>
      <c r="J248" s="25" t="s">
        <v>34</v>
      </c>
      <c r="K248" s="26">
        <v>5000</v>
      </c>
      <c r="N248" s="3">
        <v>15.3</v>
      </c>
      <c r="U248" s="3">
        <f t="shared" si="5"/>
        <v>76500</v>
      </c>
      <c r="W248" s="23"/>
    </row>
    <row r="249" spans="1:25" ht="15" customHeight="1" x14ac:dyDescent="0.25">
      <c r="A249" s="75">
        <v>77</v>
      </c>
      <c r="B249" s="75" t="s">
        <v>58</v>
      </c>
      <c r="C249" s="75" t="s">
        <v>408</v>
      </c>
      <c r="D249" s="48" t="s">
        <v>413</v>
      </c>
      <c r="E249" s="48" t="s">
        <v>46</v>
      </c>
      <c r="F249" s="48" t="s">
        <v>47</v>
      </c>
      <c r="G249" s="76" t="s">
        <v>414</v>
      </c>
      <c r="H249" s="76" t="s">
        <v>83</v>
      </c>
      <c r="I249" s="76" t="s">
        <v>83</v>
      </c>
      <c r="J249" s="42" t="s">
        <v>34</v>
      </c>
      <c r="K249" s="47">
        <v>3000</v>
      </c>
      <c r="R249" s="3">
        <v>12</v>
      </c>
      <c r="U249" s="3">
        <f t="shared" si="5"/>
        <v>36000</v>
      </c>
      <c r="V249" s="77" t="str">
        <f>IF(COUNT(U249:U251)=0,"",INDEX(F249:F251,MATCH(MIN(U249:U251),U249:U251,0)))</f>
        <v>A.K Enterprises</v>
      </c>
      <c r="W249" s="23" t="str">
        <f>IF(COUNT(U249:U251)=0,"",INDEX(F249:F251,MATCH(SMALL(U249:U251,1),U249:U251,0)))</f>
        <v>A.K Enterprises</v>
      </c>
      <c r="X249" s="3" t="str">
        <f>IF(COUNT(U249:U251)&lt;2,"",INDEX(F249:F251,MATCH(SMALL(U249:U251,2),U249:U251,0)))</f>
        <v>Smakz Enterptises</v>
      </c>
      <c r="Y249" s="3" t="str">
        <f>IF(COUNT(U249:U251)&lt;3,"",INDEX(F249:F251,MATCH(SMALL(U249:U251,3),U249:U251,0)))</f>
        <v>Rehman Trading Company</v>
      </c>
    </row>
    <row r="250" spans="1:25" ht="31.5" customHeight="1" x14ac:dyDescent="0.25">
      <c r="A250" s="75"/>
      <c r="B250" s="75"/>
      <c r="C250" s="75"/>
      <c r="D250" s="49" t="s">
        <v>415</v>
      </c>
      <c r="E250" s="49" t="s">
        <v>53</v>
      </c>
      <c r="F250" s="49" t="s">
        <v>13</v>
      </c>
      <c r="G250" s="76"/>
      <c r="H250" s="76"/>
      <c r="I250" s="76"/>
      <c r="J250" s="44" t="s">
        <v>34</v>
      </c>
      <c r="K250" s="45">
        <v>3000</v>
      </c>
      <c r="L250" s="21">
        <v>11.88</v>
      </c>
      <c r="M250" s="53"/>
      <c r="N250" s="53"/>
      <c r="O250" s="53"/>
      <c r="P250" s="53"/>
      <c r="Q250" s="53"/>
      <c r="R250" s="53"/>
      <c r="S250" s="53"/>
      <c r="T250" s="53"/>
      <c r="U250" s="21">
        <f t="shared" si="5"/>
        <v>35640</v>
      </c>
      <c r="V250" s="77"/>
      <c r="W250" s="23"/>
      <c r="X250" s="53"/>
      <c r="Y250" s="53"/>
    </row>
    <row r="251" spans="1:25" ht="30" customHeight="1" x14ac:dyDescent="0.25">
      <c r="A251" s="75"/>
      <c r="B251" s="75"/>
      <c r="C251" s="75"/>
      <c r="D251" s="46" t="s">
        <v>411</v>
      </c>
      <c r="E251" s="46" t="s">
        <v>125</v>
      </c>
      <c r="F251" s="46" t="s">
        <v>17</v>
      </c>
      <c r="G251" s="76"/>
      <c r="H251" s="76"/>
      <c r="I251" s="76"/>
      <c r="J251" s="25" t="s">
        <v>34</v>
      </c>
      <c r="K251" s="26">
        <v>3000</v>
      </c>
      <c r="P251" s="3">
        <v>20.83</v>
      </c>
      <c r="U251" s="3">
        <f t="shared" si="5"/>
        <v>62489.999999999993</v>
      </c>
      <c r="V251" s="77"/>
      <c r="W251" s="23"/>
    </row>
    <row r="252" spans="1:25" ht="31.5" customHeight="1" x14ac:dyDescent="0.25">
      <c r="A252" s="75">
        <v>79</v>
      </c>
      <c r="B252" s="75" t="s">
        <v>58</v>
      </c>
      <c r="C252" s="81" t="s">
        <v>416</v>
      </c>
      <c r="D252" s="46" t="s">
        <v>417</v>
      </c>
      <c r="E252" s="46" t="s">
        <v>93</v>
      </c>
      <c r="F252" s="46" t="s">
        <v>14</v>
      </c>
      <c r="G252" s="76"/>
      <c r="H252" s="84" t="s">
        <v>171</v>
      </c>
      <c r="I252" s="76"/>
      <c r="J252" s="42" t="s">
        <v>34</v>
      </c>
      <c r="K252" s="47">
        <v>2500</v>
      </c>
      <c r="M252" s="3">
        <v>3.4</v>
      </c>
      <c r="U252" s="3">
        <f t="shared" si="5"/>
        <v>8500</v>
      </c>
      <c r="V252" s="77" t="s">
        <v>37</v>
      </c>
      <c r="W252" s="23"/>
    </row>
    <row r="253" spans="1:25" ht="15.75" customHeight="1" x14ac:dyDescent="0.25">
      <c r="A253" s="75"/>
      <c r="B253" s="75"/>
      <c r="C253" s="82"/>
      <c r="D253" s="46" t="s">
        <v>418</v>
      </c>
      <c r="E253" s="46" t="s">
        <v>36</v>
      </c>
      <c r="F253" s="48" t="s">
        <v>37</v>
      </c>
      <c r="G253" s="76"/>
      <c r="H253" s="85"/>
      <c r="I253" s="76"/>
      <c r="J253" s="42" t="s">
        <v>34</v>
      </c>
      <c r="K253" s="47">
        <v>2500</v>
      </c>
      <c r="T253" s="3">
        <v>3.5</v>
      </c>
      <c r="U253" s="3">
        <f t="shared" si="5"/>
        <v>8750</v>
      </c>
      <c r="V253" s="77"/>
      <c r="W253" s="23"/>
    </row>
    <row r="254" spans="1:25" ht="30" customHeight="1" x14ac:dyDescent="0.25">
      <c r="A254" s="75"/>
      <c r="B254" s="75"/>
      <c r="C254" s="82"/>
      <c r="D254" s="46" t="s">
        <v>419</v>
      </c>
      <c r="E254" s="46" t="s">
        <v>70</v>
      </c>
      <c r="F254" s="46" t="s">
        <v>15</v>
      </c>
      <c r="G254" s="76"/>
      <c r="H254" s="85"/>
      <c r="I254" s="76"/>
      <c r="J254" s="25" t="s">
        <v>34</v>
      </c>
      <c r="K254" s="47">
        <v>2500</v>
      </c>
      <c r="N254" s="3">
        <v>7.1</v>
      </c>
      <c r="U254" s="3">
        <f t="shared" si="5"/>
        <v>17750</v>
      </c>
      <c r="V254" s="77"/>
      <c r="W254" s="23"/>
    </row>
    <row r="255" spans="1:25" ht="31.5" customHeight="1" x14ac:dyDescent="0.25">
      <c r="A255" s="75"/>
      <c r="B255" s="75"/>
      <c r="C255" s="83"/>
      <c r="D255" s="49" t="s">
        <v>420</v>
      </c>
      <c r="E255" s="49" t="s">
        <v>36</v>
      </c>
      <c r="F255" s="43" t="s">
        <v>37</v>
      </c>
      <c r="G255" s="76"/>
      <c r="H255" s="86"/>
      <c r="I255" s="76"/>
      <c r="J255" s="44" t="s">
        <v>34</v>
      </c>
      <c r="K255" s="45">
        <v>2500</v>
      </c>
      <c r="L255" s="22"/>
      <c r="M255" s="22"/>
      <c r="N255" s="22"/>
      <c r="O255" s="22"/>
      <c r="P255" s="22"/>
      <c r="Q255" s="22"/>
      <c r="R255" s="22"/>
      <c r="S255" s="22"/>
      <c r="T255" s="21">
        <v>2.19</v>
      </c>
      <c r="U255" s="21">
        <f t="shared" si="5"/>
        <v>5475</v>
      </c>
      <c r="V255" s="77"/>
      <c r="W255" s="28" t="s">
        <v>37</v>
      </c>
      <c r="X255" s="22" t="s">
        <v>14</v>
      </c>
      <c r="Y255" s="22"/>
    </row>
    <row r="256" spans="1:25" ht="15" customHeight="1" x14ac:dyDescent="0.25">
      <c r="A256" s="75">
        <v>80</v>
      </c>
      <c r="B256" s="75" t="s">
        <v>58</v>
      </c>
      <c r="C256" s="75" t="s">
        <v>421</v>
      </c>
      <c r="D256" s="48" t="s">
        <v>422</v>
      </c>
      <c r="E256" s="48" t="s">
        <v>46</v>
      </c>
      <c r="F256" s="48" t="s">
        <v>47</v>
      </c>
      <c r="G256" s="76" t="s">
        <v>94</v>
      </c>
      <c r="H256" s="76" t="s">
        <v>63</v>
      </c>
      <c r="I256" s="76" t="s">
        <v>182</v>
      </c>
      <c r="J256" s="42" t="s">
        <v>34</v>
      </c>
      <c r="K256" s="47">
        <v>2000</v>
      </c>
      <c r="R256" s="3">
        <v>7.44</v>
      </c>
      <c r="U256" s="3">
        <f t="shared" si="5"/>
        <v>14880</v>
      </c>
      <c r="V256" s="77" t="str">
        <f>IF(COUNT(U256:U258)=0,"",INDEX(F256:F258,MATCH(MIN(U256:U258),U256:U258,0)))</f>
        <v>Bukhari Medical Supplies</v>
      </c>
      <c r="W256" s="23" t="str">
        <f>IF(COUNT(U256:U258)=0,"",INDEX(F256:F258,MATCH(SMALL(U256:U258,1),U256:U258,0)))</f>
        <v>Bukhari Medical Supplies</v>
      </c>
      <c r="X256" s="3" t="str">
        <f>IF(COUNT(U256:U258)&lt;2,"",INDEX(F256:F258,MATCH(SMALL(U256:U258,2),U256:U258,0)))</f>
        <v>Ali Traders</v>
      </c>
      <c r="Y256" s="3" t="str">
        <f>IF(COUNT(U256:U258)&lt;3,"",INDEX(F256:F258,MATCH(SMALL(U256:U258,3),U256:U258,0)))</f>
        <v>Smakz Enterptises</v>
      </c>
    </row>
    <row r="257" spans="1:25" ht="31.5" customHeight="1" x14ac:dyDescent="0.25">
      <c r="A257" s="75"/>
      <c r="B257" s="75"/>
      <c r="C257" s="75"/>
      <c r="D257" s="46" t="s">
        <v>423</v>
      </c>
      <c r="E257" s="46" t="s">
        <v>93</v>
      </c>
      <c r="F257" s="46" t="s">
        <v>14</v>
      </c>
      <c r="G257" s="76"/>
      <c r="H257" s="76"/>
      <c r="I257" s="76"/>
      <c r="J257" s="42" t="s">
        <v>34</v>
      </c>
      <c r="K257" s="47">
        <v>2000</v>
      </c>
      <c r="M257" s="3">
        <v>4.8499999999999996</v>
      </c>
      <c r="U257" s="3">
        <f t="shared" si="5"/>
        <v>9700</v>
      </c>
      <c r="V257" s="77"/>
      <c r="W257" s="23"/>
    </row>
    <row r="258" spans="1:25" ht="30" customHeight="1" x14ac:dyDescent="0.25">
      <c r="A258" s="75"/>
      <c r="B258" s="75"/>
      <c r="C258" s="75"/>
      <c r="D258" s="49" t="s">
        <v>424</v>
      </c>
      <c r="E258" s="49" t="s">
        <v>65</v>
      </c>
      <c r="F258" s="49" t="s">
        <v>15</v>
      </c>
      <c r="G258" s="76"/>
      <c r="H258" s="76"/>
      <c r="I258" s="76"/>
      <c r="J258" s="19" t="s">
        <v>34</v>
      </c>
      <c r="K258" s="20">
        <v>2000</v>
      </c>
      <c r="L258" s="22"/>
      <c r="M258" s="22"/>
      <c r="N258" s="21">
        <v>2.6</v>
      </c>
      <c r="O258" s="22"/>
      <c r="P258" s="22"/>
      <c r="Q258" s="22"/>
      <c r="R258" s="22"/>
      <c r="S258" s="22"/>
      <c r="T258" s="22"/>
      <c r="U258" s="21">
        <f t="shared" si="5"/>
        <v>5200</v>
      </c>
      <c r="V258" s="77"/>
      <c r="W258" s="28"/>
      <c r="X258" s="22"/>
      <c r="Y258" s="22"/>
    </row>
    <row r="259" spans="1:25" ht="15" customHeight="1" x14ac:dyDescent="0.25">
      <c r="A259" s="75">
        <v>81</v>
      </c>
      <c r="B259" s="75" t="s">
        <v>58</v>
      </c>
      <c r="C259" s="75" t="s">
        <v>421</v>
      </c>
      <c r="D259" s="48" t="s">
        <v>422</v>
      </c>
      <c r="E259" s="48" t="s">
        <v>46</v>
      </c>
      <c r="F259" s="48" t="s">
        <v>47</v>
      </c>
      <c r="G259" s="76" t="s">
        <v>425</v>
      </c>
      <c r="H259" s="76" t="s">
        <v>63</v>
      </c>
      <c r="I259" s="76" t="s">
        <v>182</v>
      </c>
      <c r="J259" s="42" t="s">
        <v>34</v>
      </c>
      <c r="K259" s="47">
        <v>2000</v>
      </c>
      <c r="R259" s="3">
        <v>5.31</v>
      </c>
      <c r="U259" s="3">
        <f t="shared" si="5"/>
        <v>10620</v>
      </c>
      <c r="V259" s="77" t="str">
        <f>IF(COUNT(U259:U262)=0,"",INDEX(F259:F262,MATCH(MIN(U259:U262),U259:U262,0)))</f>
        <v>Bukhari Medical Supplies</v>
      </c>
      <c r="W259" s="23" t="str">
        <f>IF(COUNT(U259:U262)=0,"",INDEX(F259:F262,MATCH(SMALL(U259:U262,1),U259:U262,0)))</f>
        <v>Bukhari Medical Supplies</v>
      </c>
      <c r="X259" s="3" t="str">
        <f>IF(COUNT(U259:U262)&lt;2,"",INDEX(F259:F262,MATCH(SMALL(U259:U262,2),U259:U262,0)))</f>
        <v>S.A Knitwear</v>
      </c>
      <c r="Y259" s="3" t="str">
        <f>IF(COUNT(U259:U262)&lt;3,"",INDEX(F259:F262,MATCH(SMALL(U259:U262,3),U259:U262,0)))</f>
        <v>Ali Traders</v>
      </c>
    </row>
    <row r="260" spans="1:25" ht="15.75" customHeight="1" x14ac:dyDescent="0.25">
      <c r="A260" s="75"/>
      <c r="B260" s="75"/>
      <c r="C260" s="75"/>
      <c r="D260" s="46" t="s">
        <v>426</v>
      </c>
      <c r="E260" s="46" t="s">
        <v>93</v>
      </c>
      <c r="F260" s="46" t="s">
        <v>14</v>
      </c>
      <c r="G260" s="76"/>
      <c r="H260" s="76"/>
      <c r="I260" s="76"/>
      <c r="J260" s="42" t="s">
        <v>34</v>
      </c>
      <c r="K260" s="47">
        <v>2000</v>
      </c>
      <c r="M260" s="3">
        <v>4.2</v>
      </c>
      <c r="U260" s="3">
        <f t="shared" si="5"/>
        <v>8400</v>
      </c>
      <c r="V260" s="77"/>
      <c r="W260" s="23"/>
    </row>
    <row r="261" spans="1:25" ht="30" customHeight="1" x14ac:dyDescent="0.25">
      <c r="A261" s="75"/>
      <c r="B261" s="75"/>
      <c r="C261" s="75"/>
      <c r="D261" s="49" t="s">
        <v>424</v>
      </c>
      <c r="E261" s="49" t="s">
        <v>65</v>
      </c>
      <c r="F261" s="49" t="s">
        <v>15</v>
      </c>
      <c r="G261" s="76"/>
      <c r="H261" s="76"/>
      <c r="I261" s="76"/>
      <c r="J261" s="19" t="s">
        <v>34</v>
      </c>
      <c r="K261" s="45">
        <v>2000</v>
      </c>
      <c r="L261" s="22"/>
      <c r="M261" s="22"/>
      <c r="N261" s="21">
        <v>2.4</v>
      </c>
      <c r="O261" s="22"/>
      <c r="P261" s="22"/>
      <c r="Q261" s="22"/>
      <c r="R261" s="22"/>
      <c r="S261" s="22"/>
      <c r="T261" s="22"/>
      <c r="U261" s="21">
        <f t="shared" si="5"/>
        <v>4800</v>
      </c>
      <c r="V261" s="77"/>
      <c r="W261" s="28"/>
      <c r="X261" s="22"/>
      <c r="Y261" s="22"/>
    </row>
    <row r="262" spans="1:25" ht="31.5" customHeight="1" x14ac:dyDescent="0.25">
      <c r="A262" s="75"/>
      <c r="B262" s="75"/>
      <c r="C262" s="75"/>
      <c r="D262" s="46" t="s">
        <v>427</v>
      </c>
      <c r="E262" s="46" t="s">
        <v>129</v>
      </c>
      <c r="F262" s="46" t="s">
        <v>18</v>
      </c>
      <c r="G262" s="76"/>
      <c r="H262" s="41" t="s">
        <v>182</v>
      </c>
      <c r="I262" s="76"/>
      <c r="J262" s="42" t="s">
        <v>34</v>
      </c>
      <c r="K262" s="47">
        <v>2000</v>
      </c>
      <c r="Q262" s="3">
        <v>2.7</v>
      </c>
      <c r="U262" s="3">
        <f t="shared" si="5"/>
        <v>5400</v>
      </c>
      <c r="V262" s="77"/>
      <c r="W262" s="23"/>
    </row>
    <row r="263" spans="1:25" ht="30" customHeight="1" x14ac:dyDescent="0.25">
      <c r="A263" s="75">
        <v>82</v>
      </c>
      <c r="B263" s="75" t="s">
        <v>58</v>
      </c>
      <c r="C263" s="75" t="s">
        <v>428</v>
      </c>
      <c r="D263" s="49" t="s">
        <v>429</v>
      </c>
      <c r="E263" s="49" t="s">
        <v>125</v>
      </c>
      <c r="F263" s="49" t="s">
        <v>17</v>
      </c>
      <c r="G263" s="50" t="s">
        <v>378</v>
      </c>
      <c r="H263" s="50" t="s">
        <v>63</v>
      </c>
      <c r="I263" s="76" t="s">
        <v>171</v>
      </c>
      <c r="J263" s="19" t="s">
        <v>34</v>
      </c>
      <c r="K263" s="20">
        <v>1000</v>
      </c>
      <c r="L263" s="22"/>
      <c r="M263" s="22"/>
      <c r="N263" s="22"/>
      <c r="O263" s="22"/>
      <c r="P263" s="21">
        <v>6.27</v>
      </c>
      <c r="Q263" s="22"/>
      <c r="R263" s="22"/>
      <c r="S263" s="22"/>
      <c r="T263" s="22"/>
      <c r="U263" s="21">
        <f t="shared" ref="U263:U280" si="6">PRODUCT(K263,L263,M263,N263,O263,P263,Q263,R263,S263,T263)</f>
        <v>6270</v>
      </c>
      <c r="V263" s="77" t="str">
        <f>IF(COUNT(U263:U264)=0,"",INDEX(F263:F264,MATCH(MIN(U263:U264),U263:U264,0)))</f>
        <v>Rehman Trading Company</v>
      </c>
      <c r="W263" s="23" t="str">
        <f>IF(COUNT(U263:U264)=0,"",INDEX(F263:F264,MATCH(SMALL(U263:U264,1),U263:U264,0)))</f>
        <v>Rehman Trading Company</v>
      </c>
      <c r="X263" s="21" t="str">
        <f>IF(COUNT(U263:U264)&lt;2,"",INDEX(F263:F264,MATCH(SMALL(U263:U264,2),U263:U264,0)))</f>
        <v>Rehman Trading Company</v>
      </c>
      <c r="Y263" s="21" t="str">
        <f>IF(COUNT(U263:U264)&lt;3,"",INDEX(F263:F264,MATCH(SMALL(U263:U264,3),U263:U264,0)))</f>
        <v/>
      </c>
    </row>
    <row r="264" spans="1:25" ht="30" customHeight="1" x14ac:dyDescent="0.25">
      <c r="A264" s="75"/>
      <c r="B264" s="75"/>
      <c r="C264" s="75"/>
      <c r="D264" s="46" t="s">
        <v>430</v>
      </c>
      <c r="E264" s="46" t="s">
        <v>61</v>
      </c>
      <c r="F264" s="46" t="s">
        <v>17</v>
      </c>
      <c r="G264" s="41" t="s">
        <v>378</v>
      </c>
      <c r="H264" s="41" t="s">
        <v>68</v>
      </c>
      <c r="I264" s="76"/>
      <c r="J264" s="25" t="s">
        <v>34</v>
      </c>
      <c r="K264" s="26">
        <v>1000</v>
      </c>
      <c r="P264" s="3">
        <v>11.53</v>
      </c>
      <c r="U264" s="3">
        <f t="shared" si="6"/>
        <v>11530</v>
      </c>
      <c r="V264" s="77"/>
      <c r="W264" s="23"/>
    </row>
    <row r="265" spans="1:25" ht="15" customHeight="1" x14ac:dyDescent="0.25">
      <c r="A265" s="75">
        <v>83</v>
      </c>
      <c r="B265" s="75" t="s">
        <v>28</v>
      </c>
      <c r="C265" s="75" t="s">
        <v>431</v>
      </c>
      <c r="D265" s="48" t="s">
        <v>431</v>
      </c>
      <c r="E265" s="48" t="s">
        <v>46</v>
      </c>
      <c r="F265" s="48" t="s">
        <v>47</v>
      </c>
      <c r="G265" s="78" t="s">
        <v>432</v>
      </c>
      <c r="H265" s="54">
        <v>1</v>
      </c>
      <c r="I265" s="76" t="s">
        <v>433</v>
      </c>
      <c r="J265" s="42" t="s">
        <v>34</v>
      </c>
      <c r="K265" s="47">
        <v>300</v>
      </c>
      <c r="R265" s="3">
        <v>85</v>
      </c>
      <c r="U265" s="3">
        <f t="shared" si="6"/>
        <v>25500</v>
      </c>
      <c r="V265" s="77" t="str">
        <f>IF(COUNT(U265:U266)=0,"",INDEX(F265:F266,MATCH(MIN(U265:U266),U265:U266,0)))</f>
        <v>A.K Enterprises</v>
      </c>
      <c r="W265" s="23" t="str">
        <f>IF(COUNT(U265:U266)=0,"",INDEX(F265:F266,MATCH(SMALL(U265:U266,1),U265:U266,0)))</f>
        <v>A.K Enterprises</v>
      </c>
      <c r="X265" s="3" t="str">
        <f>IF(COUNT(U265:U266)&lt;2,"",INDEX(F265:F266,MATCH(SMALL(U265:U266,2),U265:U266,0)))</f>
        <v>Smakz Enterptises</v>
      </c>
      <c r="Y265" s="3" t="str">
        <f>IF(COUNT(U265:U266)&lt;3,"",INDEX(F265:F266,MATCH(SMALL(U265:U266,3),U265:U266,0)))</f>
        <v/>
      </c>
    </row>
    <row r="266" spans="1:25" ht="31.5" customHeight="1" x14ac:dyDescent="0.25">
      <c r="A266" s="75"/>
      <c r="B266" s="75"/>
      <c r="C266" s="75"/>
      <c r="D266" s="49" t="s">
        <v>434</v>
      </c>
      <c r="E266" s="49" t="s">
        <v>31</v>
      </c>
      <c r="F266" s="49" t="s">
        <v>13</v>
      </c>
      <c r="G266" s="78"/>
      <c r="H266" s="55" t="s">
        <v>435</v>
      </c>
      <c r="I266" s="76"/>
      <c r="J266" s="44" t="s">
        <v>34</v>
      </c>
      <c r="K266" s="45">
        <v>300</v>
      </c>
      <c r="L266" s="21">
        <v>62.17</v>
      </c>
      <c r="M266" s="22"/>
      <c r="N266" s="22"/>
      <c r="O266" s="22"/>
      <c r="P266" s="22"/>
      <c r="Q266" s="22"/>
      <c r="R266" s="22"/>
      <c r="S266" s="22"/>
      <c r="T266" s="22"/>
      <c r="U266" s="21">
        <f t="shared" si="6"/>
        <v>18651</v>
      </c>
      <c r="V266" s="77"/>
      <c r="W266" s="28"/>
      <c r="X266" s="22"/>
      <c r="Y266" s="22"/>
    </row>
    <row r="267" spans="1:25" ht="15.75" customHeight="1" x14ac:dyDescent="0.25">
      <c r="A267" s="75">
        <v>85</v>
      </c>
      <c r="B267" s="75" t="s">
        <v>58</v>
      </c>
      <c r="C267" s="75" t="s">
        <v>439</v>
      </c>
      <c r="D267" s="46" t="s">
        <v>436</v>
      </c>
      <c r="E267" s="46" t="s">
        <v>96</v>
      </c>
      <c r="F267" s="46" t="s">
        <v>13</v>
      </c>
      <c r="G267" s="76"/>
      <c r="H267" s="76"/>
      <c r="I267" s="76"/>
      <c r="J267" s="42" t="s">
        <v>34</v>
      </c>
      <c r="K267" s="47">
        <v>1000</v>
      </c>
      <c r="L267" s="3">
        <v>29.07</v>
      </c>
      <c r="U267" s="3">
        <f t="shared" si="6"/>
        <v>29070</v>
      </c>
      <c r="V267" s="72" t="str">
        <f>IF(COUNT(U267:U269)=0,"",INDEX(F267:F269,MATCH(MIN(U267:U269),U267:U269,0)))</f>
        <v>Impressive Biotechnical &amp; Pharmaceuticals</v>
      </c>
      <c r="W267" s="23"/>
    </row>
    <row r="268" spans="1:25" ht="30" customHeight="1" x14ac:dyDescent="0.25">
      <c r="A268" s="75"/>
      <c r="B268" s="75"/>
      <c r="C268" s="75"/>
      <c r="D268" s="46" t="s">
        <v>437</v>
      </c>
      <c r="E268" s="46" t="s">
        <v>125</v>
      </c>
      <c r="F268" s="46" t="s">
        <v>17</v>
      </c>
      <c r="G268" s="76"/>
      <c r="H268" s="76"/>
      <c r="I268" s="76"/>
      <c r="J268" s="25" t="s">
        <v>34</v>
      </c>
      <c r="K268" s="47">
        <v>1000</v>
      </c>
      <c r="P268" s="3">
        <v>32.44</v>
      </c>
      <c r="U268" s="3">
        <f t="shared" si="6"/>
        <v>32439.999999999996</v>
      </c>
      <c r="V268" s="74"/>
      <c r="W268" s="23"/>
    </row>
    <row r="269" spans="1:25" ht="47.25" customHeight="1" x14ac:dyDescent="0.25">
      <c r="A269" s="75"/>
      <c r="B269" s="75"/>
      <c r="C269" s="75"/>
      <c r="D269" s="49" t="s">
        <v>438</v>
      </c>
      <c r="E269" s="49" t="s">
        <v>57</v>
      </c>
      <c r="F269" s="49" t="s">
        <v>16</v>
      </c>
      <c r="G269" s="76"/>
      <c r="H269" s="76"/>
      <c r="I269" s="76"/>
      <c r="J269" s="44" t="s">
        <v>34</v>
      </c>
      <c r="K269" s="45">
        <v>1000</v>
      </c>
      <c r="L269" s="22"/>
      <c r="M269" s="22"/>
      <c r="N269" s="22"/>
      <c r="O269" s="21">
        <v>4.5</v>
      </c>
      <c r="P269" s="22"/>
      <c r="Q269" s="22"/>
      <c r="R269" s="22"/>
      <c r="S269" s="22"/>
      <c r="T269" s="22"/>
      <c r="U269" s="21">
        <f t="shared" si="6"/>
        <v>4500</v>
      </c>
      <c r="V269" s="74"/>
      <c r="W269" s="28"/>
      <c r="X269" s="22"/>
      <c r="Y269" s="22"/>
    </row>
    <row r="270" spans="1:25" ht="31.5" customHeight="1" x14ac:dyDescent="0.25">
      <c r="A270" s="75">
        <v>86</v>
      </c>
      <c r="B270" s="75" t="s">
        <v>58</v>
      </c>
      <c r="C270" s="75" t="s">
        <v>439</v>
      </c>
      <c r="D270" s="46" t="s">
        <v>440</v>
      </c>
      <c r="E270" s="46" t="s">
        <v>85</v>
      </c>
      <c r="F270" s="46" t="s">
        <v>14</v>
      </c>
      <c r="G270" s="76" t="s">
        <v>441</v>
      </c>
      <c r="H270" s="76" t="s">
        <v>68</v>
      </c>
      <c r="I270" s="76" t="s">
        <v>68</v>
      </c>
      <c r="J270" s="42" t="s">
        <v>34</v>
      </c>
      <c r="K270" s="47">
        <v>500</v>
      </c>
      <c r="M270" s="3">
        <v>9.6999999999999993</v>
      </c>
      <c r="U270" s="3">
        <f t="shared" si="6"/>
        <v>4850</v>
      </c>
      <c r="V270" s="77" t="str">
        <f>IF(COUNT(U270:U273)=0,"",INDEX(F270:F273,MATCH(MIN(U270:U273),U270:U273,0)))</f>
        <v>Impressive Biotechnical &amp; Pharmaceuticals</v>
      </c>
      <c r="W270" s="23" t="str">
        <f>IF(COUNT(U270:U273)=0,"",INDEX(F270:F273,MATCH(SMALL(U270:U273,1),U270:U273,0)))</f>
        <v>Impressive Biotechnical &amp; Pharmaceuticals</v>
      </c>
      <c r="X270" s="3" t="str">
        <f>IF(COUNT(U270:U273)&lt;2,"",INDEX(F270:F273,MATCH(SMALL(U270:U273,2),U270:U273,0)))</f>
        <v>Ali Traders</v>
      </c>
      <c r="Y270" s="3" t="str">
        <f>IF(COUNT(U270:U273)&lt;3,"",INDEX(F270:F273,MATCH(SMALL(U270:U273,3),U270:U273,0)))</f>
        <v>A.K Enterprises</v>
      </c>
    </row>
    <row r="271" spans="1:25" ht="15.75" customHeight="1" x14ac:dyDescent="0.25">
      <c r="A271" s="75"/>
      <c r="B271" s="75"/>
      <c r="C271" s="75"/>
      <c r="D271" s="46" t="s">
        <v>436</v>
      </c>
      <c r="E271" s="46" t="s">
        <v>96</v>
      </c>
      <c r="F271" s="46" t="s">
        <v>13</v>
      </c>
      <c r="G271" s="76"/>
      <c r="H271" s="76"/>
      <c r="I271" s="76"/>
      <c r="J271" s="42" t="s">
        <v>34</v>
      </c>
      <c r="K271" s="47">
        <v>500</v>
      </c>
      <c r="L271" s="3">
        <v>39.22</v>
      </c>
      <c r="U271" s="3">
        <f t="shared" si="6"/>
        <v>19610</v>
      </c>
      <c r="V271" s="77"/>
      <c r="W271" s="23"/>
    </row>
    <row r="272" spans="1:25" ht="30" customHeight="1" x14ac:dyDescent="0.25">
      <c r="A272" s="75"/>
      <c r="B272" s="75"/>
      <c r="C272" s="75"/>
      <c r="D272" s="46" t="s">
        <v>442</v>
      </c>
      <c r="E272" s="46" t="s">
        <v>125</v>
      </c>
      <c r="F272" s="46" t="s">
        <v>17</v>
      </c>
      <c r="G272" s="76"/>
      <c r="H272" s="76"/>
      <c r="I272" s="76"/>
      <c r="J272" s="25" t="s">
        <v>34</v>
      </c>
      <c r="K272" s="47">
        <v>500</v>
      </c>
      <c r="P272" s="3">
        <v>45.56</v>
      </c>
      <c r="U272" s="3">
        <f t="shared" si="6"/>
        <v>22780</v>
      </c>
      <c r="V272" s="77"/>
      <c r="W272" s="23"/>
    </row>
    <row r="273" spans="1:25" ht="47.25" customHeight="1" x14ac:dyDescent="0.25">
      <c r="A273" s="75"/>
      <c r="B273" s="75"/>
      <c r="C273" s="75"/>
      <c r="D273" s="49" t="s">
        <v>443</v>
      </c>
      <c r="E273" s="49" t="s">
        <v>57</v>
      </c>
      <c r="F273" s="49" t="s">
        <v>16</v>
      </c>
      <c r="G273" s="76"/>
      <c r="H273" s="76"/>
      <c r="I273" s="76"/>
      <c r="J273" s="44" t="s">
        <v>34</v>
      </c>
      <c r="K273" s="45">
        <v>500</v>
      </c>
      <c r="L273" s="22"/>
      <c r="M273" s="22"/>
      <c r="N273" s="22"/>
      <c r="O273" s="21">
        <v>8</v>
      </c>
      <c r="P273" s="22"/>
      <c r="Q273" s="22"/>
      <c r="R273" s="22"/>
      <c r="S273" s="22"/>
      <c r="T273" s="22"/>
      <c r="U273" s="21">
        <f t="shared" si="6"/>
        <v>4000</v>
      </c>
      <c r="V273" s="77"/>
      <c r="W273" s="28"/>
      <c r="X273" s="22"/>
      <c r="Y273" s="22"/>
    </row>
    <row r="274" spans="1:25" ht="31.5" customHeight="1" x14ac:dyDescent="0.25">
      <c r="A274" s="75">
        <v>88</v>
      </c>
      <c r="B274" s="75" t="s">
        <v>58</v>
      </c>
      <c r="C274" s="75" t="s">
        <v>444</v>
      </c>
      <c r="D274" s="49" t="s">
        <v>445</v>
      </c>
      <c r="E274" s="49" t="s">
        <v>53</v>
      </c>
      <c r="F274" s="49" t="s">
        <v>13</v>
      </c>
      <c r="G274" s="76" t="s">
        <v>446</v>
      </c>
      <c r="H274" s="76" t="s">
        <v>68</v>
      </c>
      <c r="I274" s="76" t="s">
        <v>83</v>
      </c>
      <c r="J274" s="44" t="s">
        <v>34</v>
      </c>
      <c r="K274" s="45">
        <v>1000</v>
      </c>
      <c r="L274" s="21">
        <v>11.22</v>
      </c>
      <c r="M274" s="22"/>
      <c r="N274" s="22"/>
      <c r="O274" s="22"/>
      <c r="P274" s="22"/>
      <c r="Q274" s="22"/>
      <c r="R274" s="22"/>
      <c r="S274" s="22"/>
      <c r="T274" s="22"/>
      <c r="U274" s="21">
        <f t="shared" si="6"/>
        <v>11220</v>
      </c>
      <c r="V274" s="77" t="str">
        <f>IF(COUNT(U274:U275)=0,"",INDEX(F274:F275,MATCH(MIN(U274:U275),U274:U275,0)))</f>
        <v>A.K Enterprises</v>
      </c>
      <c r="W274" s="23" t="str">
        <f>IF(COUNT(U274:U275)=0,"",INDEX(F274:F275,MATCH(SMALL(U274:U275,1),U274:U275,0)))</f>
        <v>A.K Enterprises</v>
      </c>
      <c r="X274" s="21" t="str">
        <f>IF(COUNT(U274:U275)&lt;2,"",INDEX(F274:F275,MATCH(SMALL(U274:U275,2),U274:U275,0)))</f>
        <v>Rehman Trading Company</v>
      </c>
      <c r="Y274" s="21" t="str">
        <f>IF(COUNT(U274:U275)&lt;3,"",INDEX(F274:F275,MATCH(SMALL(U274:U275,3),U274:U275,0)))</f>
        <v/>
      </c>
    </row>
    <row r="275" spans="1:25" ht="30" customHeight="1" x14ac:dyDescent="0.25">
      <c r="A275" s="75"/>
      <c r="B275" s="75"/>
      <c r="C275" s="75"/>
      <c r="D275" s="46" t="s">
        <v>447</v>
      </c>
      <c r="E275" s="46" t="s">
        <v>125</v>
      </c>
      <c r="F275" s="46" t="s">
        <v>17</v>
      </c>
      <c r="G275" s="76"/>
      <c r="H275" s="76"/>
      <c r="I275" s="76"/>
      <c r="J275" s="25" t="s">
        <v>34</v>
      </c>
      <c r="K275" s="26">
        <v>1000</v>
      </c>
      <c r="P275" s="3">
        <v>17.78</v>
      </c>
      <c r="U275" s="3">
        <f t="shared" si="6"/>
        <v>17780</v>
      </c>
      <c r="V275" s="77"/>
      <c r="W275" s="23"/>
    </row>
    <row r="276" spans="1:25" ht="47.25" customHeight="1" x14ac:dyDescent="0.25">
      <c r="A276" s="75">
        <v>89</v>
      </c>
      <c r="B276" s="75" t="s">
        <v>58</v>
      </c>
      <c r="C276" s="75" t="s">
        <v>448</v>
      </c>
      <c r="D276" s="56" t="s">
        <v>449</v>
      </c>
      <c r="E276" s="56" t="s">
        <v>85</v>
      </c>
      <c r="F276" s="56" t="s">
        <v>14</v>
      </c>
      <c r="G276" s="76" t="s">
        <v>450</v>
      </c>
      <c r="H276" s="57" t="s">
        <v>451</v>
      </c>
      <c r="I276" s="76" t="s">
        <v>452</v>
      </c>
      <c r="J276" s="58" t="s">
        <v>34</v>
      </c>
      <c r="K276" s="59">
        <v>5000</v>
      </c>
      <c r="L276" s="34"/>
      <c r="M276" s="34">
        <v>18.5</v>
      </c>
      <c r="N276" s="34"/>
      <c r="O276" s="34"/>
      <c r="P276" s="34"/>
      <c r="Q276" s="34"/>
      <c r="R276" s="34"/>
      <c r="S276" s="34"/>
      <c r="T276" s="34"/>
      <c r="U276" s="34">
        <f t="shared" si="6"/>
        <v>92500</v>
      </c>
      <c r="V276" s="77" t="str">
        <f>IF(COUNT(U276:U278)=0,"",INDEX(F276:F278,MATCH(MIN(U276:U278),U276:U278,0)))</f>
        <v>S.A Knitwear</v>
      </c>
      <c r="W276" s="34" t="str">
        <f>IF(COUNT(U276:U278)=0,"",INDEX(F276:F278,MATCH(SMALL(U276:U278,1),U276:U278,0)))</f>
        <v>S.A Knitwear</v>
      </c>
      <c r="X276" s="34" t="str">
        <f>IF(COUNT(U276:U278)&lt;2,"",INDEX(F276:F278,MATCH(SMALL(U276:U278,2),U276:U278,0)))</f>
        <v>Ali Traders</v>
      </c>
      <c r="Y276" s="34" t="str">
        <f>IF(COUNT(U276:U278)&lt;3,"",INDEX(F276:F278,MATCH(SMALL(U276:U278,3),U276:U278,0)))</f>
        <v>A.K Enterprises</v>
      </c>
    </row>
    <row r="277" spans="1:25" ht="31.5" customHeight="1" x14ac:dyDescent="0.25">
      <c r="A277" s="75"/>
      <c r="B277" s="75"/>
      <c r="C277" s="75"/>
      <c r="D277" s="56" t="s">
        <v>453</v>
      </c>
      <c r="E277" s="56" t="s">
        <v>53</v>
      </c>
      <c r="F277" s="56" t="s">
        <v>13</v>
      </c>
      <c r="G277" s="76"/>
      <c r="H277" s="57" t="s">
        <v>451</v>
      </c>
      <c r="I277" s="76"/>
      <c r="J277" s="58" t="s">
        <v>34</v>
      </c>
      <c r="K277" s="59">
        <v>5000</v>
      </c>
      <c r="L277" s="34">
        <v>21.12</v>
      </c>
      <c r="M277" s="34"/>
      <c r="N277" s="34"/>
      <c r="O277" s="34"/>
      <c r="P277" s="34"/>
      <c r="Q277" s="34"/>
      <c r="R277" s="34"/>
      <c r="S277" s="34"/>
      <c r="T277" s="34"/>
      <c r="U277" s="34">
        <f t="shared" si="6"/>
        <v>105600</v>
      </c>
      <c r="V277" s="77"/>
      <c r="W277" s="34"/>
      <c r="X277" s="34"/>
      <c r="Y277" s="34"/>
    </row>
    <row r="278" spans="1:25" ht="31.5" customHeight="1" x14ac:dyDescent="0.25">
      <c r="A278" s="75"/>
      <c r="B278" s="75"/>
      <c r="C278" s="75"/>
      <c r="D278" s="49" t="s">
        <v>454</v>
      </c>
      <c r="E278" s="49" t="s">
        <v>129</v>
      </c>
      <c r="F278" s="49" t="s">
        <v>18</v>
      </c>
      <c r="G278" s="76"/>
      <c r="H278" s="50" t="s">
        <v>452</v>
      </c>
      <c r="I278" s="76"/>
      <c r="J278" s="44" t="s">
        <v>34</v>
      </c>
      <c r="K278" s="45">
        <v>5000</v>
      </c>
      <c r="L278" s="22"/>
      <c r="M278" s="22"/>
      <c r="N278" s="22"/>
      <c r="O278" s="22"/>
      <c r="P278" s="22"/>
      <c r="Q278" s="21">
        <v>16.899999999999999</v>
      </c>
      <c r="R278" s="22"/>
      <c r="S278" s="22"/>
      <c r="T278" s="22"/>
      <c r="U278" s="21">
        <f t="shared" si="6"/>
        <v>84500</v>
      </c>
      <c r="V278" s="77"/>
      <c r="W278" s="28"/>
      <c r="X278" s="22"/>
      <c r="Y278" s="22"/>
    </row>
    <row r="279" spans="1:25" ht="47.25" customHeight="1" x14ac:dyDescent="0.25">
      <c r="A279" s="75">
        <v>90</v>
      </c>
      <c r="B279" s="75" t="s">
        <v>58</v>
      </c>
      <c r="C279" s="75" t="s">
        <v>448</v>
      </c>
      <c r="D279" s="49" t="s">
        <v>455</v>
      </c>
      <c r="E279" s="49" t="s">
        <v>85</v>
      </c>
      <c r="F279" s="49" t="s">
        <v>14</v>
      </c>
      <c r="G279" s="76" t="s">
        <v>456</v>
      </c>
      <c r="H279" s="50" t="s">
        <v>276</v>
      </c>
      <c r="I279" s="50" t="s">
        <v>276</v>
      </c>
      <c r="J279" s="44" t="s">
        <v>34</v>
      </c>
      <c r="K279" s="45">
        <v>2000</v>
      </c>
      <c r="L279" s="22"/>
      <c r="M279" s="21">
        <v>30</v>
      </c>
      <c r="N279" s="22"/>
      <c r="O279" s="22"/>
      <c r="P279" s="22"/>
      <c r="Q279" s="22"/>
      <c r="R279" s="22"/>
      <c r="S279" s="22"/>
      <c r="T279" s="22"/>
      <c r="U279" s="21">
        <f t="shared" si="6"/>
        <v>60000</v>
      </c>
      <c r="V279" s="77" t="str">
        <f>IF(COUNT(U279:U280)=0,"",INDEX(F279:F280,MATCH(MIN(U279:U280),U279:U280,0)))</f>
        <v>Ali Traders</v>
      </c>
      <c r="W279" s="28" t="str">
        <f>IF(COUNT(U279:U280)=0,"",INDEX(F279:F280,MATCH(SMALL(U279:U280,1),U279:U280,0)))</f>
        <v>Ali Traders</v>
      </c>
      <c r="X279" s="22" t="str">
        <f>IF(COUNT(U279:U280)&lt;2,"",INDEX(F279:F280,MATCH(SMALL(U279:U280,2),U279:U280,0)))</f>
        <v>A.K Enterprises</v>
      </c>
      <c r="Y279" s="22" t="str">
        <f>IF(COUNT(U279:U280)&lt;3,"",INDEX(F279:F280,MATCH(SMALL(U279:U280,3),U279:U280,0)))</f>
        <v/>
      </c>
    </row>
    <row r="280" spans="1:25" ht="31.5" customHeight="1" x14ac:dyDescent="0.25">
      <c r="A280" s="75"/>
      <c r="B280" s="75"/>
      <c r="C280" s="75"/>
      <c r="D280" s="46" t="s">
        <v>453</v>
      </c>
      <c r="E280" s="46" t="s">
        <v>53</v>
      </c>
      <c r="F280" s="46" t="s">
        <v>13</v>
      </c>
      <c r="G280" s="76"/>
      <c r="H280" s="41" t="s">
        <v>451</v>
      </c>
      <c r="I280" s="41"/>
      <c r="J280" s="42" t="s">
        <v>34</v>
      </c>
      <c r="K280" s="47">
        <v>2000</v>
      </c>
      <c r="L280" s="3">
        <v>30.36</v>
      </c>
      <c r="U280" s="3">
        <f t="shared" si="6"/>
        <v>60720</v>
      </c>
      <c r="V280" s="77"/>
      <c r="W280" s="23"/>
    </row>
    <row r="281" spans="1:25" ht="31.5" customHeight="1" x14ac:dyDescent="0.25">
      <c r="A281" s="75">
        <v>91</v>
      </c>
      <c r="B281" s="75" t="s">
        <v>28</v>
      </c>
      <c r="C281" s="75" t="s">
        <v>457</v>
      </c>
      <c r="D281" s="46" t="s">
        <v>458</v>
      </c>
      <c r="E281" s="46" t="s">
        <v>459</v>
      </c>
      <c r="F281" s="46" t="s">
        <v>14</v>
      </c>
      <c r="G281" s="76" t="s">
        <v>460</v>
      </c>
      <c r="H281" s="76" t="s">
        <v>461</v>
      </c>
      <c r="I281" s="76" t="s">
        <v>461</v>
      </c>
      <c r="J281" s="42" t="s">
        <v>34</v>
      </c>
      <c r="K281" s="47">
        <v>6000</v>
      </c>
      <c r="M281" s="3">
        <v>68</v>
      </c>
      <c r="U281" s="3">
        <f t="shared" ref="U281:U290" si="7">PRODUCT(K281,L281,M281,N281,O281,P281,Q281,R281,S281,T281)</f>
        <v>408000</v>
      </c>
      <c r="V281" s="77" t="str">
        <f>IF(COUNT(U281:U282)=0,"",INDEX(F281:F282,MATCH(MIN(U281:U282),U281:U282,0)))</f>
        <v>Rehman Trading Company</v>
      </c>
      <c r="W281" s="23" t="str">
        <f>IF(COUNT(U281:U282)=0,"",INDEX(F281:F282,MATCH(SMALL(U281:U282,1),U281:U282,0)))</f>
        <v>Rehman Trading Company</v>
      </c>
      <c r="X281" s="3" t="str">
        <f>IF(COUNT(U281:U282)&lt;2,"",INDEX(F281:F282,MATCH(SMALL(U281:U282,2),U281:U282,0)))</f>
        <v>Ali Traders</v>
      </c>
      <c r="Y281" s="3" t="str">
        <f>IF(COUNT(U281:U282)&lt;3,"",INDEX(F281:F282,MATCH(SMALL(U281:U282,3),U281:U282,0)))</f>
        <v/>
      </c>
    </row>
    <row r="282" spans="1:25" ht="30" customHeight="1" x14ac:dyDescent="0.25">
      <c r="A282" s="75"/>
      <c r="B282" s="75"/>
      <c r="C282" s="75"/>
      <c r="D282" s="49" t="s">
        <v>462</v>
      </c>
      <c r="E282" s="49" t="s">
        <v>61</v>
      </c>
      <c r="F282" s="49" t="s">
        <v>17</v>
      </c>
      <c r="G282" s="76"/>
      <c r="H282" s="76"/>
      <c r="I282" s="76"/>
      <c r="J282" s="19" t="s">
        <v>34</v>
      </c>
      <c r="K282" s="20">
        <v>6000</v>
      </c>
      <c r="L282" s="22"/>
      <c r="M282" s="22"/>
      <c r="N282" s="22"/>
      <c r="O282" s="22"/>
      <c r="P282" s="21">
        <v>59.8</v>
      </c>
      <c r="Q282" s="22"/>
      <c r="R282" s="22"/>
      <c r="S282" s="22"/>
      <c r="T282" s="22"/>
      <c r="U282" s="21">
        <f t="shared" si="7"/>
        <v>358800</v>
      </c>
      <c r="V282" s="77"/>
      <c r="W282" s="28"/>
      <c r="X282" s="22"/>
      <c r="Y282" s="22"/>
    </row>
    <row r="283" spans="1:25" ht="15" customHeight="1" x14ac:dyDescent="0.25">
      <c r="A283" s="75">
        <v>92</v>
      </c>
      <c r="B283" s="75" t="s">
        <v>101</v>
      </c>
      <c r="C283" s="75" t="s">
        <v>457</v>
      </c>
      <c r="D283" s="43" t="s">
        <v>463</v>
      </c>
      <c r="E283" s="43" t="s">
        <v>46</v>
      </c>
      <c r="F283" s="43" t="s">
        <v>47</v>
      </c>
      <c r="G283" s="78" t="s">
        <v>307</v>
      </c>
      <c r="H283" s="76" t="s">
        <v>139</v>
      </c>
      <c r="I283" s="76" t="s">
        <v>139</v>
      </c>
      <c r="J283" s="44" t="s">
        <v>34</v>
      </c>
      <c r="K283" s="45">
        <v>1000</v>
      </c>
      <c r="L283" s="22"/>
      <c r="M283" s="22"/>
      <c r="N283" s="22"/>
      <c r="O283" s="22"/>
      <c r="P283" s="22"/>
      <c r="Q283" s="22"/>
      <c r="R283" s="21">
        <v>51.36</v>
      </c>
      <c r="S283" s="22"/>
      <c r="T283" s="22"/>
      <c r="U283" s="21">
        <f t="shared" si="7"/>
        <v>51360</v>
      </c>
      <c r="V283" s="77" t="str">
        <f>IF(COUNT(U283:U284)=0,"",INDEX(F283:F284,MATCH(MIN(U283:U284),U283:U284,0)))</f>
        <v>Smakz Enterptises</v>
      </c>
      <c r="W283" s="23" t="str">
        <f>IF(COUNT(U283:U284)=0,"",INDEX(F283:F284,MATCH(SMALL(U283:U284,1),U283:U284,0)))</f>
        <v>Smakz Enterptises</v>
      </c>
      <c r="X283" s="21" t="str">
        <f>IF(COUNT(U283:U284)&lt;2,"",INDEX(F283:F284,MATCH(SMALL(U283:U284,2),U283:U284,0)))</f>
        <v>Bukhari Medical Supplies</v>
      </c>
      <c r="Y283" s="21" t="str">
        <f>IF(COUNT(U283:U284)&lt;3,"",INDEX(F283:F284,MATCH(SMALL(U283:U284,3),U283:U284,0)))</f>
        <v/>
      </c>
    </row>
    <row r="284" spans="1:25" ht="30" customHeight="1" x14ac:dyDescent="0.25">
      <c r="A284" s="75"/>
      <c r="B284" s="75"/>
      <c r="C284" s="75"/>
      <c r="D284" s="46" t="s">
        <v>464</v>
      </c>
      <c r="E284" s="46" t="s">
        <v>70</v>
      </c>
      <c r="F284" s="46" t="s">
        <v>15</v>
      </c>
      <c r="G284" s="78"/>
      <c r="H284" s="78"/>
      <c r="I284" s="78"/>
      <c r="J284" s="25" t="s">
        <v>34</v>
      </c>
      <c r="K284" s="26">
        <v>1000</v>
      </c>
      <c r="N284" s="3">
        <v>75</v>
      </c>
      <c r="U284" s="3">
        <f t="shared" si="7"/>
        <v>75000</v>
      </c>
      <c r="V284" s="77"/>
      <c r="W284" s="23"/>
    </row>
    <row r="285" spans="1:25" ht="30" customHeight="1" x14ac:dyDescent="0.25">
      <c r="A285" s="75">
        <v>93</v>
      </c>
      <c r="B285" s="75" t="s">
        <v>101</v>
      </c>
      <c r="C285" s="75" t="s">
        <v>465</v>
      </c>
      <c r="D285" s="46" t="s">
        <v>466</v>
      </c>
      <c r="E285" s="46" t="s">
        <v>467</v>
      </c>
      <c r="F285" s="46" t="s">
        <v>47</v>
      </c>
      <c r="G285" s="76" t="s">
        <v>384</v>
      </c>
      <c r="H285" s="76" t="s">
        <v>104</v>
      </c>
      <c r="I285" s="76" t="s">
        <v>104</v>
      </c>
      <c r="J285" s="42" t="s">
        <v>34</v>
      </c>
      <c r="K285" s="47">
        <v>500</v>
      </c>
      <c r="R285" s="3">
        <v>127.5</v>
      </c>
      <c r="U285" s="3">
        <f t="shared" si="7"/>
        <v>63750</v>
      </c>
      <c r="V285" s="77" t="str">
        <f>IF(COUNT(U285:U287)=0,"",INDEX(F285:F287,MATCH(MIN(U285:U287),U285:U287,0)))</f>
        <v>Ali Traders</v>
      </c>
      <c r="W285" s="23" t="str">
        <f>IF(COUNT(U285:U287)=0,"",INDEX(F285:F287,MATCH(SMALL(U285:U287,1),U285:U287,0)))</f>
        <v>Ali Traders</v>
      </c>
      <c r="X285" s="3" t="str">
        <f>IF(COUNT(U285:U287)&lt;2,"",INDEX(F285:F287,MATCH(SMALL(U285:U287,2),U285:U287,0)))</f>
        <v>A.K Enterprises</v>
      </c>
      <c r="Y285" s="3" t="str">
        <f>IF(COUNT(U285:U287)&lt;3,"",INDEX(F285:F287,MATCH(SMALL(U285:U287,3),U285:U287,0)))</f>
        <v>Smakz Enterptises</v>
      </c>
    </row>
    <row r="286" spans="1:25" ht="15.75" customHeight="1" x14ac:dyDescent="0.25">
      <c r="A286" s="75"/>
      <c r="B286" s="75"/>
      <c r="C286" s="75"/>
      <c r="D286" s="46" t="s">
        <v>468</v>
      </c>
      <c r="E286" s="46" t="s">
        <v>74</v>
      </c>
      <c r="F286" s="46" t="s">
        <v>13</v>
      </c>
      <c r="G286" s="76"/>
      <c r="H286" s="76"/>
      <c r="I286" s="76"/>
      <c r="J286" s="42" t="s">
        <v>34</v>
      </c>
      <c r="K286" s="47">
        <v>500</v>
      </c>
      <c r="L286" s="3">
        <v>108.75</v>
      </c>
      <c r="U286" s="3">
        <f t="shared" si="7"/>
        <v>54375</v>
      </c>
      <c r="V286" s="77"/>
      <c r="W286" s="23"/>
    </row>
    <row r="287" spans="1:25" ht="31.5" customHeight="1" x14ac:dyDescent="0.25">
      <c r="A287" s="75"/>
      <c r="B287" s="75"/>
      <c r="C287" s="75"/>
      <c r="D287" s="49" t="s">
        <v>383</v>
      </c>
      <c r="E287" s="49" t="s">
        <v>362</v>
      </c>
      <c r="F287" s="49" t="s">
        <v>14</v>
      </c>
      <c r="G287" s="76"/>
      <c r="H287" s="76"/>
      <c r="I287" s="76"/>
      <c r="J287" s="44" t="s">
        <v>34</v>
      </c>
      <c r="K287" s="45">
        <v>500</v>
      </c>
      <c r="L287" s="22"/>
      <c r="M287" s="21">
        <v>86</v>
      </c>
      <c r="N287" s="22"/>
      <c r="O287" s="22"/>
      <c r="P287" s="22"/>
      <c r="Q287" s="22"/>
      <c r="R287" s="22"/>
      <c r="S287" s="22"/>
      <c r="T287" s="22"/>
      <c r="U287" s="21">
        <f t="shared" si="7"/>
        <v>43000</v>
      </c>
      <c r="V287" s="77"/>
      <c r="W287" s="28"/>
      <c r="X287" s="22"/>
      <c r="Y287" s="22"/>
    </row>
    <row r="288" spans="1:25" ht="15.75" customHeight="1" x14ac:dyDescent="0.25">
      <c r="A288" s="75">
        <v>94</v>
      </c>
      <c r="B288" s="75" t="s">
        <v>28</v>
      </c>
      <c r="C288" s="75" t="s">
        <v>469</v>
      </c>
      <c r="D288" s="46" t="s">
        <v>470</v>
      </c>
      <c r="E288" s="46" t="s">
        <v>204</v>
      </c>
      <c r="F288" s="46" t="s">
        <v>14</v>
      </c>
      <c r="G288" s="76" t="s">
        <v>471</v>
      </c>
      <c r="H288" s="76" t="s">
        <v>472</v>
      </c>
      <c r="I288" s="76" t="s">
        <v>473</v>
      </c>
      <c r="J288" s="42" t="s">
        <v>34</v>
      </c>
      <c r="K288" s="47">
        <v>5000</v>
      </c>
      <c r="M288" s="3">
        <v>9.86</v>
      </c>
      <c r="U288" s="3">
        <f t="shared" si="7"/>
        <v>49300</v>
      </c>
      <c r="V288" s="77" t="str">
        <f>IF(COUNT(U288:U290)=0,"",INDEX(F288:F290,MATCH(MIN(U288:U290),U288:U290,0)))</f>
        <v>A.K Enterprises</v>
      </c>
      <c r="W288" s="23" t="str">
        <f>IF(COUNT(U288:U290)=0,"",INDEX(F288:F290,MATCH(SMALL(U288:U290,1),U288:U290,0)))</f>
        <v>A.K Enterprises</v>
      </c>
      <c r="X288" s="3" t="str">
        <f>IF(COUNT(U288:U290)&lt;2,"",INDEX(F288:F290,MATCH(SMALL(U288:U290,2),U288:U290,0)))</f>
        <v>Ali Traders</v>
      </c>
      <c r="Y288" s="3" t="str">
        <f>IF(COUNT(U288:U290)&lt;3,"",INDEX(F288:F290,MATCH(SMALL(U288:U290,3),U288:U290,0)))</f>
        <v>Bukhari Medical Supplies</v>
      </c>
    </row>
    <row r="289" spans="1:25" ht="30" customHeight="1" x14ac:dyDescent="0.25">
      <c r="A289" s="75"/>
      <c r="B289" s="75"/>
      <c r="C289" s="75"/>
      <c r="D289" s="49" t="s">
        <v>474</v>
      </c>
      <c r="E289" s="49" t="s">
        <v>31</v>
      </c>
      <c r="F289" s="49" t="s">
        <v>13</v>
      </c>
      <c r="G289" s="76"/>
      <c r="H289" s="76"/>
      <c r="I289" s="76"/>
      <c r="J289" s="44" t="s">
        <v>34</v>
      </c>
      <c r="K289" s="45">
        <v>5000</v>
      </c>
      <c r="L289" s="21">
        <v>7.88</v>
      </c>
      <c r="M289" s="22"/>
      <c r="N289" s="22"/>
      <c r="O289" s="22"/>
      <c r="P289" s="22"/>
      <c r="Q289" s="22"/>
      <c r="R289" s="22"/>
      <c r="S289" s="22"/>
      <c r="T289" s="22"/>
      <c r="U289" s="21">
        <f t="shared" si="7"/>
        <v>39400</v>
      </c>
      <c r="V289" s="77"/>
      <c r="W289" s="28"/>
      <c r="X289" s="22"/>
      <c r="Y289" s="22"/>
    </row>
    <row r="290" spans="1:25" ht="30" customHeight="1" x14ac:dyDescent="0.25">
      <c r="A290" s="75"/>
      <c r="B290" s="75"/>
      <c r="C290" s="75"/>
      <c r="D290" s="46" t="s">
        <v>475</v>
      </c>
      <c r="E290" s="46" t="s">
        <v>70</v>
      </c>
      <c r="F290" s="46" t="s">
        <v>15</v>
      </c>
      <c r="G290" s="76"/>
      <c r="H290" s="76"/>
      <c r="I290" s="76"/>
      <c r="J290" s="25" t="s">
        <v>34</v>
      </c>
      <c r="K290" s="47">
        <v>5000</v>
      </c>
      <c r="N290" s="3">
        <v>13.6</v>
      </c>
      <c r="U290" s="3">
        <f t="shared" si="7"/>
        <v>68000</v>
      </c>
      <c r="V290" s="77"/>
      <c r="W290" s="23"/>
    </row>
    <row r="291" spans="1:25" ht="15.75" customHeight="1" x14ac:dyDescent="0.25">
      <c r="A291" s="75">
        <v>95</v>
      </c>
      <c r="B291" s="75" t="s">
        <v>58</v>
      </c>
      <c r="C291" s="75" t="s">
        <v>476</v>
      </c>
      <c r="D291" s="46" t="s">
        <v>477</v>
      </c>
      <c r="E291" s="46" t="s">
        <v>74</v>
      </c>
      <c r="F291" s="46" t="s">
        <v>13</v>
      </c>
      <c r="G291" s="76" t="s">
        <v>478</v>
      </c>
      <c r="H291" s="76" t="s">
        <v>68</v>
      </c>
      <c r="I291" s="76" t="s">
        <v>171</v>
      </c>
      <c r="J291" s="42" t="s">
        <v>34</v>
      </c>
      <c r="K291" s="47">
        <v>1000</v>
      </c>
      <c r="L291" s="3">
        <v>212.5</v>
      </c>
      <c r="U291" s="3">
        <f t="shared" ref="U291:U296" si="8">PRODUCT(K291,L291,M291,N291,O291,P291,Q291,R291,S291,T291)</f>
        <v>212500</v>
      </c>
      <c r="V291" s="77" t="str">
        <f>IF(COUNT(U291:U294)=0,"",INDEX(F291:F294,MATCH(MIN(U291:U294),U291:U294,0)))</f>
        <v>Rehman Trading Company</v>
      </c>
      <c r="W291" s="23" t="str">
        <f>IF(COUNT(U291:U294)=0,"",INDEX(F291:F294,MATCH(SMALL(U291:U294,1),U291:U294,0)))</f>
        <v>Rehman Trading Company</v>
      </c>
      <c r="X291" s="3" t="str">
        <f>IF(COUNT(U291:U294)&lt;2,"",INDEX(F291:F294,MATCH(SMALL(U291:U294,2),U291:U294,0)))</f>
        <v>Rehman Trading Company</v>
      </c>
      <c r="Y291" s="3" t="str">
        <f>IF(COUNT(U291:U294)&lt;3,"",INDEX(F291:F294,MATCH(SMALL(U291:U294,3),U291:U294,0)))</f>
        <v>Impressive Biotechnical &amp; Pharmaceuticals</v>
      </c>
    </row>
    <row r="292" spans="1:25" ht="30" customHeight="1" x14ac:dyDescent="0.25">
      <c r="A292" s="75"/>
      <c r="B292" s="75"/>
      <c r="C292" s="75"/>
      <c r="D292" s="46" t="s">
        <v>479</v>
      </c>
      <c r="E292" s="46" t="s">
        <v>125</v>
      </c>
      <c r="F292" s="46" t="s">
        <v>17</v>
      </c>
      <c r="G292" s="76"/>
      <c r="H292" s="76"/>
      <c r="I292" s="76"/>
      <c r="J292" s="25" t="s">
        <v>34</v>
      </c>
      <c r="K292" s="47">
        <v>1000</v>
      </c>
      <c r="P292" s="3">
        <v>80.33</v>
      </c>
      <c r="U292" s="3">
        <f t="shared" si="8"/>
        <v>80330</v>
      </c>
      <c r="V292" s="77"/>
      <c r="W292" s="23"/>
    </row>
    <row r="293" spans="1:25" ht="30" customHeight="1" x14ac:dyDescent="0.25">
      <c r="A293" s="75"/>
      <c r="B293" s="75"/>
      <c r="C293" s="75"/>
      <c r="D293" s="49" t="s">
        <v>480</v>
      </c>
      <c r="E293" s="49" t="s">
        <v>61</v>
      </c>
      <c r="F293" s="49" t="s">
        <v>17</v>
      </c>
      <c r="G293" s="76"/>
      <c r="H293" s="76"/>
      <c r="I293" s="76"/>
      <c r="J293" s="19" t="s">
        <v>34</v>
      </c>
      <c r="K293" s="45">
        <v>1000</v>
      </c>
      <c r="L293" s="22"/>
      <c r="M293" s="22"/>
      <c r="N293" s="22"/>
      <c r="O293" s="22"/>
      <c r="P293" s="21">
        <v>68</v>
      </c>
      <c r="Q293" s="22"/>
      <c r="R293" s="22"/>
      <c r="S293" s="22"/>
      <c r="T293" s="22"/>
      <c r="U293" s="21">
        <f t="shared" si="8"/>
        <v>68000</v>
      </c>
      <c r="V293" s="77"/>
      <c r="W293" s="28"/>
      <c r="X293" s="22"/>
      <c r="Y293" s="22"/>
    </row>
    <row r="294" spans="1:25" ht="47.25" customHeight="1" x14ac:dyDescent="0.25">
      <c r="A294" s="75"/>
      <c r="B294" s="75"/>
      <c r="C294" s="75"/>
      <c r="D294" s="46" t="s">
        <v>481</v>
      </c>
      <c r="E294" s="46" t="s">
        <v>343</v>
      </c>
      <c r="F294" s="46" t="s">
        <v>16</v>
      </c>
      <c r="G294" s="76"/>
      <c r="H294" s="76"/>
      <c r="I294" s="76"/>
      <c r="J294" s="42" t="s">
        <v>34</v>
      </c>
      <c r="K294" s="47">
        <v>1000</v>
      </c>
      <c r="O294" s="3">
        <v>85</v>
      </c>
      <c r="U294" s="3">
        <f t="shared" si="8"/>
        <v>85000</v>
      </c>
      <c r="V294" s="77"/>
      <c r="W294" s="23"/>
    </row>
    <row r="295" spans="1:25" ht="15" customHeight="1" x14ac:dyDescent="0.25">
      <c r="A295" s="75">
        <v>96</v>
      </c>
      <c r="B295" s="75" t="s">
        <v>58</v>
      </c>
      <c r="C295" s="75" t="s">
        <v>482</v>
      </c>
      <c r="D295" s="48" t="s">
        <v>483</v>
      </c>
      <c r="E295" s="48" t="s">
        <v>46</v>
      </c>
      <c r="F295" s="48" t="s">
        <v>47</v>
      </c>
      <c r="G295" s="76" t="s">
        <v>484</v>
      </c>
      <c r="H295" s="76" t="s">
        <v>68</v>
      </c>
      <c r="I295" s="76" t="s">
        <v>68</v>
      </c>
      <c r="J295" s="42" t="s">
        <v>34</v>
      </c>
      <c r="K295" s="47">
        <v>3000</v>
      </c>
      <c r="R295" s="3">
        <v>16.96</v>
      </c>
      <c r="U295" s="3">
        <f t="shared" si="8"/>
        <v>50880</v>
      </c>
      <c r="V295" s="77" t="str">
        <f>IF(COUNT(U295:U296)=0,"",INDEX(F295:F296,MATCH(MIN(U295:U296),U295:U296,0)))</f>
        <v>Impressive Biotechnical &amp; Pharmaceuticals</v>
      </c>
      <c r="W295" s="23" t="str">
        <f>IF(COUNT(U295:U296)=0,"",INDEX(F295:F296,MATCH(SMALL(U295:U296,1),U295:U296,0)))</f>
        <v>Impressive Biotechnical &amp; Pharmaceuticals</v>
      </c>
      <c r="X295" s="3" t="str">
        <f>IF(COUNT(U295:U296)&lt;2,"",INDEX(F295:F296,MATCH(SMALL(U295:U296,2),U295:U296,0)))</f>
        <v>Smakz Enterptises</v>
      </c>
      <c r="Y295" s="3" t="str">
        <f>IF(COUNT(U295:U296)&lt;3,"",INDEX(F295:F296,MATCH(SMALL(U295:U296,3),U295:U296,0)))</f>
        <v/>
      </c>
    </row>
    <row r="296" spans="1:25" ht="47.25" customHeight="1" x14ac:dyDescent="0.25">
      <c r="A296" s="75"/>
      <c r="B296" s="75"/>
      <c r="C296" s="75"/>
      <c r="D296" s="49" t="s">
        <v>485</v>
      </c>
      <c r="E296" s="49" t="s">
        <v>343</v>
      </c>
      <c r="F296" s="49" t="s">
        <v>16</v>
      </c>
      <c r="G296" s="76"/>
      <c r="H296" s="76"/>
      <c r="I296" s="76"/>
      <c r="J296" s="44" t="s">
        <v>34</v>
      </c>
      <c r="K296" s="45">
        <v>3000</v>
      </c>
      <c r="L296" s="22"/>
      <c r="M296" s="22"/>
      <c r="N296" s="22"/>
      <c r="O296" s="21">
        <v>15.22</v>
      </c>
      <c r="P296" s="22"/>
      <c r="Q296" s="22"/>
      <c r="R296" s="22"/>
      <c r="S296" s="22"/>
      <c r="T296" s="22"/>
      <c r="U296" s="21">
        <f t="shared" si="8"/>
        <v>45660</v>
      </c>
      <c r="V296" s="77"/>
      <c r="W296" s="28"/>
      <c r="X296" s="22"/>
      <c r="Y296" s="22"/>
    </row>
    <row r="297" spans="1:25" ht="15" customHeight="1" x14ac:dyDescent="0.25">
      <c r="A297" s="75">
        <v>97</v>
      </c>
      <c r="B297" s="75" t="s">
        <v>58</v>
      </c>
      <c r="C297" s="75" t="s">
        <v>486</v>
      </c>
      <c r="D297" s="48" t="s">
        <v>487</v>
      </c>
      <c r="E297" s="48" t="s">
        <v>46</v>
      </c>
      <c r="F297" s="48" t="s">
        <v>47</v>
      </c>
      <c r="G297" s="76" t="s">
        <v>488</v>
      </c>
      <c r="H297" s="76" t="s">
        <v>68</v>
      </c>
      <c r="I297" s="76" t="s">
        <v>171</v>
      </c>
      <c r="J297" s="42" t="s">
        <v>34</v>
      </c>
      <c r="K297" s="47">
        <v>1000</v>
      </c>
      <c r="R297" s="3">
        <v>12.5</v>
      </c>
      <c r="U297" s="3">
        <f t="shared" ref="U297:U307" si="9">PRODUCT(K297,L297,M297,N297,O297,P297,Q297,R297,S297,T297)</f>
        <v>12500</v>
      </c>
      <c r="V297" s="77" t="str">
        <f>IF(COUNT(U297:U298)=0,"",INDEX(F297:F298,MATCH(MIN(U297:U298),U297:U298,0)))</f>
        <v>Bukhari Medical Supplies</v>
      </c>
      <c r="W297" s="23" t="str">
        <f>IF(COUNT(U297:U298)=0,"",INDEX(F297:F298,MATCH(SMALL(U297:U298,1),U297:U298,0)))</f>
        <v>Bukhari Medical Supplies</v>
      </c>
      <c r="X297" s="3" t="str">
        <f>IF(COUNT(U297:U298)&lt;2,"",INDEX(F297:F298,MATCH(SMALL(U297:U298,2),U297:U298,0)))</f>
        <v>Smakz Enterptises</v>
      </c>
      <c r="Y297" s="3" t="str">
        <f>IF(COUNT(U297:U298)&lt;3,"",INDEX(F297:F298,MATCH(SMALL(U297:U298,3),U297:U298,0)))</f>
        <v/>
      </c>
    </row>
    <row r="298" spans="1:25" ht="30" customHeight="1" x14ac:dyDescent="0.25">
      <c r="A298" s="75"/>
      <c r="B298" s="75"/>
      <c r="C298" s="75"/>
      <c r="D298" s="49" t="s">
        <v>489</v>
      </c>
      <c r="E298" s="49" t="s">
        <v>65</v>
      </c>
      <c r="F298" s="49" t="s">
        <v>15</v>
      </c>
      <c r="G298" s="76"/>
      <c r="H298" s="76"/>
      <c r="I298" s="76"/>
      <c r="J298" s="19" t="s">
        <v>34</v>
      </c>
      <c r="K298" s="20">
        <v>1000</v>
      </c>
      <c r="L298" s="22"/>
      <c r="M298" s="22"/>
      <c r="N298" s="21">
        <v>2.86</v>
      </c>
      <c r="O298" s="22"/>
      <c r="P298" s="22"/>
      <c r="Q298" s="22"/>
      <c r="R298" s="22"/>
      <c r="S298" s="22"/>
      <c r="T298" s="22"/>
      <c r="U298" s="21">
        <f t="shared" si="9"/>
        <v>2860</v>
      </c>
      <c r="V298" s="77"/>
      <c r="W298" s="28"/>
      <c r="X298" s="22"/>
      <c r="Y298" s="22"/>
    </row>
    <row r="299" spans="1:25" ht="15" customHeight="1" x14ac:dyDescent="0.25">
      <c r="A299" s="75">
        <v>98</v>
      </c>
      <c r="B299" s="75" t="s">
        <v>101</v>
      </c>
      <c r="C299" s="75" t="s">
        <v>490</v>
      </c>
      <c r="D299" s="43" t="s">
        <v>491</v>
      </c>
      <c r="E299" s="43" t="s">
        <v>46</v>
      </c>
      <c r="F299" s="43" t="s">
        <v>47</v>
      </c>
      <c r="G299" s="78" t="s">
        <v>492</v>
      </c>
      <c r="H299" s="76" t="s">
        <v>493</v>
      </c>
      <c r="I299" s="76" t="s">
        <v>493</v>
      </c>
      <c r="J299" s="44" t="s">
        <v>34</v>
      </c>
      <c r="K299" s="45">
        <v>250</v>
      </c>
      <c r="L299" s="22"/>
      <c r="M299" s="22"/>
      <c r="N299" s="22"/>
      <c r="O299" s="22"/>
      <c r="P299" s="22"/>
      <c r="Q299" s="22"/>
      <c r="R299" s="21">
        <v>93.5</v>
      </c>
      <c r="S299" s="22"/>
      <c r="T299" s="22"/>
      <c r="U299" s="21">
        <f t="shared" si="9"/>
        <v>23375</v>
      </c>
      <c r="V299" s="77" t="str">
        <f>IF(COUNT(U299:U300)=0,"",INDEX(F299:F300,MATCH(MIN(U299:U300),U299:U300,0)))</f>
        <v>Smakz Enterptises</v>
      </c>
      <c r="W299" s="28" t="str">
        <f>IF(COUNT(U299:U300)=0,"",INDEX(F299:F300,MATCH(SMALL(U299:U300,1),U299:U300,0)))</f>
        <v>Smakz Enterptises</v>
      </c>
      <c r="X299" s="22" t="str">
        <f>IF(COUNT(U299:U300)&lt;2,"",INDEX(F299:F300,MATCH(SMALL(U299:U300,2),U299:U300,0)))</f>
        <v>Impressive Biotechnical &amp; Pharmaceuticals</v>
      </c>
      <c r="Y299" s="22" t="str">
        <f>IF(COUNT(U299:U300)&lt;3,"",INDEX(F299:F300,MATCH(SMALL(U299:U300,3),U299:U300,0)))</f>
        <v/>
      </c>
    </row>
    <row r="300" spans="1:25" ht="47.25" customHeight="1" x14ac:dyDescent="0.25">
      <c r="A300" s="75"/>
      <c r="B300" s="75"/>
      <c r="C300" s="75"/>
      <c r="D300" s="46" t="s">
        <v>494</v>
      </c>
      <c r="E300" s="46" t="s">
        <v>57</v>
      </c>
      <c r="F300" s="46" t="s">
        <v>16</v>
      </c>
      <c r="G300" s="78"/>
      <c r="H300" s="78"/>
      <c r="I300" s="78"/>
      <c r="J300" s="42" t="s">
        <v>34</v>
      </c>
      <c r="K300" s="47">
        <v>250</v>
      </c>
      <c r="O300" s="3">
        <v>95</v>
      </c>
      <c r="U300" s="3">
        <f t="shared" si="9"/>
        <v>23750</v>
      </c>
      <c r="V300" s="77"/>
      <c r="W300" s="23"/>
    </row>
    <row r="301" spans="1:25" ht="20.25" customHeight="1" x14ac:dyDescent="0.25">
      <c r="A301" s="75">
        <v>99</v>
      </c>
      <c r="B301" s="75" t="s">
        <v>58</v>
      </c>
      <c r="C301" s="75" t="s">
        <v>495</v>
      </c>
      <c r="D301" s="43" t="s">
        <v>496</v>
      </c>
      <c r="E301" s="43" t="s">
        <v>46</v>
      </c>
      <c r="F301" s="43" t="s">
        <v>47</v>
      </c>
      <c r="G301" s="78" t="s">
        <v>497</v>
      </c>
      <c r="H301" s="50" t="s">
        <v>498</v>
      </c>
      <c r="I301" s="76" t="s">
        <v>499</v>
      </c>
      <c r="J301" s="44" t="s">
        <v>34</v>
      </c>
      <c r="K301" s="45">
        <v>5000</v>
      </c>
      <c r="L301" s="22"/>
      <c r="M301" s="22"/>
      <c r="N301" s="22"/>
      <c r="O301" s="22"/>
      <c r="P301" s="22"/>
      <c r="Q301" s="22"/>
      <c r="R301" s="21">
        <v>4.96</v>
      </c>
      <c r="S301" s="22"/>
      <c r="T301" s="22"/>
      <c r="U301" s="21">
        <f t="shared" si="9"/>
        <v>24800</v>
      </c>
      <c r="V301" s="77" t="str">
        <f>IF(COUNT(U301:U302)=0,"",INDEX(F301:F302,MATCH(MIN(U301:U302),U301:U302,0)))</f>
        <v>Smakz Enterptises</v>
      </c>
      <c r="W301" s="23" t="str">
        <f>IF(COUNT(U301:U302)=0,"",INDEX(F301:F302,MATCH(SMALL(U301:U302,1),U301:U302,0)))</f>
        <v>Smakz Enterptises</v>
      </c>
      <c r="X301" s="21" t="str">
        <f>IF(COUNT(U301:U302)&lt;2,"",INDEX(F301:F302,MATCH(SMALL(U301:U302,2),U301:U302,0)))</f>
        <v>A.K Enterprises</v>
      </c>
      <c r="Y301" s="21" t="str">
        <f>IF(COUNT(U301:U302)&lt;3,"",INDEX(F301:F302,MATCH(SMALL(U301:U302,3),U301:U302,0)))</f>
        <v/>
      </c>
    </row>
    <row r="302" spans="1:25" ht="31.5" customHeight="1" x14ac:dyDescent="0.25">
      <c r="A302" s="75"/>
      <c r="B302" s="75"/>
      <c r="C302" s="75"/>
      <c r="D302" s="46" t="s">
        <v>500</v>
      </c>
      <c r="E302" s="46" t="s">
        <v>96</v>
      </c>
      <c r="F302" s="46" t="s">
        <v>13</v>
      </c>
      <c r="G302" s="78"/>
      <c r="H302" s="41" t="s">
        <v>501</v>
      </c>
      <c r="I302" s="76"/>
      <c r="J302" s="42" t="s">
        <v>34</v>
      </c>
      <c r="K302" s="47">
        <v>5000</v>
      </c>
      <c r="L302" s="3">
        <v>10.77</v>
      </c>
      <c r="U302" s="3">
        <f t="shared" si="9"/>
        <v>53850</v>
      </c>
      <c r="V302" s="77"/>
      <c r="W302" s="23"/>
    </row>
    <row r="303" spans="1:25" ht="31.5" customHeight="1" x14ac:dyDescent="0.25">
      <c r="A303" s="75">
        <v>100</v>
      </c>
      <c r="B303" s="75" t="s">
        <v>28</v>
      </c>
      <c r="C303" s="75" t="s">
        <v>502</v>
      </c>
      <c r="D303" s="46" t="s">
        <v>503</v>
      </c>
      <c r="E303" s="46" t="s">
        <v>31</v>
      </c>
      <c r="F303" s="46" t="s">
        <v>13</v>
      </c>
      <c r="G303" s="76" t="s">
        <v>504</v>
      </c>
      <c r="H303" s="76" t="s">
        <v>89</v>
      </c>
      <c r="I303" s="76" t="s">
        <v>89</v>
      </c>
      <c r="J303" s="42" t="s">
        <v>34</v>
      </c>
      <c r="K303" s="47">
        <v>500</v>
      </c>
      <c r="L303" s="3">
        <v>290.33999999999997</v>
      </c>
      <c r="U303" s="3">
        <f t="shared" si="9"/>
        <v>145170</v>
      </c>
      <c r="V303" s="77" t="str">
        <f>IF(COUNT(U303:U305)=0,"",INDEX(F303:F305,MATCH(MIN(U303:U305),U303:U305,0)))</f>
        <v>Ali Traders</v>
      </c>
      <c r="W303" s="23" t="str">
        <f>IF(COUNT(U303:U305)=0,"",INDEX(F303:F305,MATCH(SMALL(U303:U305,1),U303:U305,0)))</f>
        <v>Ali Traders</v>
      </c>
      <c r="X303" s="3" t="str">
        <f>IF(COUNT(U303:U305)&lt;2,"",INDEX(F303:F305,MATCH(SMALL(U303:U305,2),U303:U305,0)))</f>
        <v>A.K Enterprises</v>
      </c>
      <c r="Y303" s="3" t="str">
        <f>IF(COUNT(U303:U305)&lt;3,"",INDEX(F303:F305,MATCH(SMALL(U303:U305,3),U303:U305,0)))</f>
        <v>Impressive Biotechnical &amp; Pharmaceuticals</v>
      </c>
    </row>
    <row r="304" spans="1:25" ht="47.25" customHeight="1" x14ac:dyDescent="0.25">
      <c r="A304" s="75"/>
      <c r="B304" s="75"/>
      <c r="C304" s="75"/>
      <c r="D304" s="46" t="s">
        <v>505</v>
      </c>
      <c r="E304" s="46" t="s">
        <v>57</v>
      </c>
      <c r="F304" s="46" t="s">
        <v>16</v>
      </c>
      <c r="G304" s="76"/>
      <c r="H304" s="76"/>
      <c r="I304" s="76"/>
      <c r="J304" s="42" t="s">
        <v>34</v>
      </c>
      <c r="K304" s="47">
        <v>500</v>
      </c>
      <c r="O304" s="3">
        <v>570</v>
      </c>
      <c r="U304" s="3">
        <f t="shared" si="9"/>
        <v>285000</v>
      </c>
      <c r="V304" s="77"/>
      <c r="W304" s="23"/>
    </row>
    <row r="305" spans="1:25" ht="31.5" customHeight="1" x14ac:dyDescent="0.25">
      <c r="A305" s="75"/>
      <c r="B305" s="75"/>
      <c r="C305" s="75"/>
      <c r="D305" s="49" t="s">
        <v>506</v>
      </c>
      <c r="E305" s="49" t="s">
        <v>204</v>
      </c>
      <c r="F305" s="49" t="s">
        <v>14</v>
      </c>
      <c r="G305" s="76"/>
      <c r="H305" s="76"/>
      <c r="I305" s="76"/>
      <c r="J305" s="44" t="s">
        <v>34</v>
      </c>
      <c r="K305" s="45">
        <v>500</v>
      </c>
      <c r="L305" s="22"/>
      <c r="M305" s="21">
        <v>240</v>
      </c>
      <c r="N305" s="22"/>
      <c r="O305" s="22"/>
      <c r="P305" s="22"/>
      <c r="Q305" s="22"/>
      <c r="R305" s="22"/>
      <c r="S305" s="22"/>
      <c r="T305" s="22"/>
      <c r="U305" s="21">
        <f t="shared" si="9"/>
        <v>120000</v>
      </c>
      <c r="V305" s="77"/>
      <c r="W305" s="28"/>
      <c r="X305" s="22"/>
      <c r="Y305" s="22"/>
    </row>
    <row r="306" spans="1:25" ht="31.5" customHeight="1" x14ac:dyDescent="0.25">
      <c r="A306" s="75">
        <v>101</v>
      </c>
      <c r="B306" s="75" t="s">
        <v>28</v>
      </c>
      <c r="C306" s="75" t="s">
        <v>507</v>
      </c>
      <c r="D306" s="49" t="s">
        <v>508</v>
      </c>
      <c r="E306" s="49" t="s">
        <v>31</v>
      </c>
      <c r="F306" s="49" t="s">
        <v>13</v>
      </c>
      <c r="G306" s="76" t="s">
        <v>229</v>
      </c>
      <c r="H306" s="76" t="s">
        <v>509</v>
      </c>
      <c r="I306" s="76" t="s">
        <v>509</v>
      </c>
      <c r="J306" s="44" t="s">
        <v>34</v>
      </c>
      <c r="K306" s="45">
        <v>500</v>
      </c>
      <c r="L306" s="21">
        <v>90.73</v>
      </c>
      <c r="M306" s="22"/>
      <c r="N306" s="22"/>
      <c r="O306" s="22"/>
      <c r="P306" s="22"/>
      <c r="Q306" s="22"/>
      <c r="R306" s="22"/>
      <c r="S306" s="22"/>
      <c r="T306" s="22"/>
      <c r="U306" s="21">
        <f t="shared" si="9"/>
        <v>45365</v>
      </c>
      <c r="V306" s="77" t="str">
        <f>IF(COUNT(U306:U307)=0,"",INDEX(F306:F307,MATCH(MIN(U306:U307),U306:U307,0)))</f>
        <v>A.K Enterprises</v>
      </c>
      <c r="W306" s="23" t="str">
        <f>IF(COUNT(U306:U307)=0,"",INDEX(F306:F307,MATCH(SMALL(U306:U307,1),U306:U307,0)))</f>
        <v>A.K Enterprises</v>
      </c>
      <c r="X306" s="21" t="str">
        <f>IF(COUNT(U306:U307)&lt;2,"",INDEX(F306:F307,MATCH(SMALL(U306:U307,2),U306:U307,0)))</f>
        <v>Impressive Biotechnical &amp; Pharmaceuticals</v>
      </c>
      <c r="Y306" s="21" t="str">
        <f>IF(COUNT(U306:U307)&lt;3,"",INDEX(F306:F307,MATCH(SMALL(U306:U307,3),U306:U307,0)))</f>
        <v/>
      </c>
    </row>
    <row r="307" spans="1:25" ht="47.25" customHeight="1" x14ac:dyDescent="0.25">
      <c r="A307" s="75"/>
      <c r="B307" s="75"/>
      <c r="C307" s="75"/>
      <c r="D307" s="46" t="s">
        <v>510</v>
      </c>
      <c r="E307" s="46" t="s">
        <v>57</v>
      </c>
      <c r="F307" s="46" t="s">
        <v>16</v>
      </c>
      <c r="G307" s="76"/>
      <c r="H307" s="76"/>
      <c r="I307" s="76"/>
      <c r="J307" s="42" t="s">
        <v>34</v>
      </c>
      <c r="K307" s="47">
        <v>500</v>
      </c>
      <c r="O307" s="3">
        <v>95</v>
      </c>
      <c r="U307" s="3">
        <f t="shared" si="9"/>
        <v>47500</v>
      </c>
      <c r="V307" s="77"/>
      <c r="W307" s="23"/>
    </row>
    <row r="308" spans="1:25" ht="31.5" customHeight="1" x14ac:dyDescent="0.25">
      <c r="A308" s="75">
        <v>102</v>
      </c>
      <c r="B308" s="75" t="s">
        <v>511</v>
      </c>
      <c r="C308" s="75" t="s">
        <v>512</v>
      </c>
      <c r="D308" s="46" t="s">
        <v>513</v>
      </c>
      <c r="E308" s="46" t="s">
        <v>459</v>
      </c>
      <c r="F308" s="46" t="s">
        <v>14</v>
      </c>
      <c r="G308" s="90">
        <v>8.9999999999999993E-3</v>
      </c>
      <c r="H308" s="76" t="s">
        <v>514</v>
      </c>
      <c r="I308" s="76" t="s">
        <v>514</v>
      </c>
      <c r="J308" s="42" t="s">
        <v>34</v>
      </c>
      <c r="K308" s="47">
        <v>6000</v>
      </c>
      <c r="M308" s="3">
        <v>96</v>
      </c>
      <c r="U308" s="3">
        <f t="shared" ref="U308:U313" si="10">PRODUCT(K308,L308,M308,N308,O308,P308,Q308,R308,S308,T308)</f>
        <v>576000</v>
      </c>
      <c r="V308" s="77" t="str">
        <f>IF(COUNT(U308:U309)=0,"",INDEX(F308:F309,MATCH(MIN(U308:U309),U308:U309,0)))</f>
        <v>Rehman Trading Company</v>
      </c>
      <c r="W308" s="23" t="str">
        <f>IF(COUNT(U308:U309)=0,"",INDEX(F308:F309,MATCH(SMALL(U308:U309,1),U308:U309,0)))</f>
        <v>Rehman Trading Company</v>
      </c>
      <c r="X308" s="3" t="str">
        <f>IF(COUNT(U308:U309)&lt;2,"",INDEX(F308:F309,MATCH(SMALL(U308:U309,2),U308:U309,0)))</f>
        <v>Ali Traders</v>
      </c>
      <c r="Y308" s="3" t="str">
        <f>IF(COUNT(U308:U309)&lt;3,"",INDEX(F308:F309,MATCH(SMALL(U308:U309,3),U308:U309,0)))</f>
        <v/>
      </c>
    </row>
    <row r="309" spans="1:25" ht="30" customHeight="1" x14ac:dyDescent="0.25">
      <c r="A309" s="75"/>
      <c r="B309" s="75"/>
      <c r="C309" s="75"/>
      <c r="D309" s="49" t="s">
        <v>515</v>
      </c>
      <c r="E309" s="49" t="s">
        <v>61</v>
      </c>
      <c r="F309" s="49" t="s">
        <v>17</v>
      </c>
      <c r="G309" s="90"/>
      <c r="H309" s="90"/>
      <c r="I309" s="90"/>
      <c r="J309" s="19" t="s">
        <v>34</v>
      </c>
      <c r="K309" s="20">
        <v>6000</v>
      </c>
      <c r="L309" s="22"/>
      <c r="M309" s="22"/>
      <c r="N309" s="22"/>
      <c r="O309" s="22"/>
      <c r="P309" s="21">
        <v>74.489999999999995</v>
      </c>
      <c r="Q309" s="22"/>
      <c r="R309" s="22"/>
      <c r="S309" s="22"/>
      <c r="T309" s="22"/>
      <c r="U309" s="21">
        <f t="shared" si="10"/>
        <v>446939.99999999994</v>
      </c>
      <c r="V309" s="77"/>
      <c r="W309" s="28"/>
      <c r="X309" s="22"/>
      <c r="Y309" s="22"/>
    </row>
    <row r="310" spans="1:25" ht="31.5" customHeight="1" x14ac:dyDescent="0.25">
      <c r="A310" s="75">
        <v>103</v>
      </c>
      <c r="B310" s="75" t="s">
        <v>511</v>
      </c>
      <c r="C310" s="75" t="s">
        <v>512</v>
      </c>
      <c r="D310" s="46" t="s">
        <v>513</v>
      </c>
      <c r="E310" s="46" t="s">
        <v>459</v>
      </c>
      <c r="F310" s="46" t="s">
        <v>14</v>
      </c>
      <c r="G310" s="76">
        <v>8.9999999999999993E-3</v>
      </c>
      <c r="H310" s="76" t="s">
        <v>516</v>
      </c>
      <c r="I310" s="76" t="s">
        <v>516</v>
      </c>
      <c r="J310" s="42" t="s">
        <v>34</v>
      </c>
      <c r="K310" s="47">
        <v>1500</v>
      </c>
      <c r="M310" s="3">
        <v>54</v>
      </c>
      <c r="U310" s="3">
        <f t="shared" si="10"/>
        <v>81000</v>
      </c>
      <c r="V310" s="77" t="str">
        <f>IF(COUNT(U310:U311)=0,"",INDEX(F310:F311,MATCH(MIN(U310:U311),U310:U311,0)))</f>
        <v>Rehman Trading Company</v>
      </c>
      <c r="W310" s="23" t="str">
        <f>IF(COUNT(U310:U311)=0,"",INDEX(F310:F311,MATCH(SMALL(U310:U311,1),U310:U311,0)))</f>
        <v>Rehman Trading Company</v>
      </c>
      <c r="X310" s="3" t="str">
        <f>IF(COUNT(U310:U311)&lt;2,"",INDEX(F310:F311,MATCH(SMALL(U310:U311,2),U310:U311,0)))</f>
        <v>Ali Traders</v>
      </c>
      <c r="Y310" s="3" t="str">
        <f>IF(COUNT(U310:U311)&lt;3,"",INDEX(F310:F311,MATCH(SMALL(U310:U311,3),U310:U311,0)))</f>
        <v/>
      </c>
    </row>
    <row r="311" spans="1:25" ht="30" customHeight="1" x14ac:dyDescent="0.25">
      <c r="A311" s="75"/>
      <c r="B311" s="75"/>
      <c r="C311" s="75"/>
      <c r="D311" s="49" t="s">
        <v>517</v>
      </c>
      <c r="E311" s="49" t="s">
        <v>61</v>
      </c>
      <c r="F311" s="49" t="s">
        <v>17</v>
      </c>
      <c r="G311" s="76"/>
      <c r="H311" s="76"/>
      <c r="I311" s="76"/>
      <c r="J311" s="19" t="s">
        <v>34</v>
      </c>
      <c r="K311" s="20">
        <v>1500</v>
      </c>
      <c r="L311" s="22"/>
      <c r="M311" s="22"/>
      <c r="N311" s="22"/>
      <c r="O311" s="22"/>
      <c r="P311" s="21">
        <v>46.06</v>
      </c>
      <c r="Q311" s="22"/>
      <c r="R311" s="22"/>
      <c r="S311" s="22"/>
      <c r="T311" s="22"/>
      <c r="U311" s="21">
        <f t="shared" si="10"/>
        <v>69090</v>
      </c>
      <c r="V311" s="77"/>
      <c r="W311" s="28"/>
      <c r="X311" s="22"/>
      <c r="Y311" s="22"/>
    </row>
    <row r="312" spans="1:25" ht="40.5" customHeight="1" x14ac:dyDescent="0.25">
      <c r="A312" s="75">
        <v>104</v>
      </c>
      <c r="B312" s="75" t="s">
        <v>511</v>
      </c>
      <c r="C312" s="75" t="s">
        <v>518</v>
      </c>
      <c r="D312" s="46" t="s">
        <v>519</v>
      </c>
      <c r="E312" s="46" t="s">
        <v>459</v>
      </c>
      <c r="F312" s="46" t="s">
        <v>14</v>
      </c>
      <c r="G312" s="76" t="s">
        <v>520</v>
      </c>
      <c r="H312" s="41" t="s">
        <v>514</v>
      </c>
      <c r="I312" s="41" t="s">
        <v>514</v>
      </c>
      <c r="J312" s="42" t="s">
        <v>34</v>
      </c>
      <c r="K312" s="47">
        <v>2500</v>
      </c>
      <c r="M312" s="3">
        <v>98</v>
      </c>
      <c r="U312" s="3">
        <f t="shared" si="10"/>
        <v>245000</v>
      </c>
      <c r="V312" s="77" t="str">
        <f>IF(COUNT(U312:U313)=0,"",INDEX(F312:F313,MATCH(MIN(U312:U313),U312:U313,0)))</f>
        <v>Rehman Trading Company</v>
      </c>
      <c r="W312" s="23" t="str">
        <f>IF(COUNT(U312:U313)=0,"",INDEX(F312:F313,MATCH(SMALL(U312:U313,1),U312:U313,0)))</f>
        <v>Rehman Trading Company</v>
      </c>
      <c r="X312" s="3" t="str">
        <f>IF(COUNT(U312:U313)&lt;2,"",INDEX(F312:F313,MATCH(SMALL(U312:U313,2),U312:U313,0)))</f>
        <v>Ali Traders</v>
      </c>
      <c r="Y312" s="3" t="str">
        <f>IF(COUNT(U312:U313)&lt;3,"",INDEX(F312:F313,MATCH(SMALL(U312:U313,3),U312:U313,0)))</f>
        <v/>
      </c>
    </row>
    <row r="313" spans="1:25" ht="30" customHeight="1" x14ac:dyDescent="0.25">
      <c r="A313" s="75"/>
      <c r="B313" s="75"/>
      <c r="C313" s="75"/>
      <c r="D313" s="49" t="s">
        <v>521</v>
      </c>
      <c r="E313" s="49" t="s">
        <v>61</v>
      </c>
      <c r="F313" s="49" t="s">
        <v>17</v>
      </c>
      <c r="G313" s="76"/>
      <c r="H313" s="50"/>
      <c r="I313" s="50"/>
      <c r="J313" s="19" t="s">
        <v>34</v>
      </c>
      <c r="K313" s="20">
        <v>2500</v>
      </c>
      <c r="L313" s="22"/>
      <c r="M313" s="22"/>
      <c r="N313" s="22"/>
      <c r="O313" s="22"/>
      <c r="P313" s="21">
        <v>90</v>
      </c>
      <c r="Q313" s="22"/>
      <c r="R313" s="22"/>
      <c r="S313" s="22"/>
      <c r="T313" s="22"/>
      <c r="U313" s="21">
        <f t="shared" si="10"/>
        <v>225000</v>
      </c>
      <c r="V313" s="77"/>
      <c r="W313" s="28"/>
      <c r="X313" s="22"/>
      <c r="Y313" s="22"/>
    </row>
    <row r="314" spans="1:25" ht="40.5" customHeight="1" x14ac:dyDescent="0.25">
      <c r="A314" s="75">
        <v>105</v>
      </c>
      <c r="B314" s="75" t="s">
        <v>101</v>
      </c>
      <c r="C314" s="75" t="s">
        <v>522</v>
      </c>
      <c r="D314" s="48" t="s">
        <v>523</v>
      </c>
      <c r="E314" s="48" t="s">
        <v>46</v>
      </c>
      <c r="F314" s="48" t="s">
        <v>47</v>
      </c>
      <c r="G314" s="76" t="s">
        <v>524</v>
      </c>
      <c r="H314" s="41" t="s">
        <v>104</v>
      </c>
      <c r="I314" s="76" t="s">
        <v>104</v>
      </c>
      <c r="J314" s="42" t="s">
        <v>34</v>
      </c>
      <c r="K314" s="47">
        <v>500</v>
      </c>
      <c r="R314" s="3">
        <v>280</v>
      </c>
      <c r="U314" s="3">
        <f>PRODUCT(K314,L314,M314,N314,O314,P314,Q314,R314,S314,T314)</f>
        <v>140000</v>
      </c>
      <c r="V314" s="77" t="str">
        <f>IF(COUNT(U314:U315)=0,"",INDEX(F314:F315,MATCH(MIN(U314:U315),U314:U315,0)))</f>
        <v>A.K Enterprises</v>
      </c>
      <c r="W314" s="23" t="str">
        <f>IF(COUNT(U314:U315)=0,"",INDEX(F314:F315,MATCH(SMALL(U314:U315,1),U314:U315,0)))</f>
        <v>A.K Enterprises</v>
      </c>
      <c r="X314" s="3" t="str">
        <f>IF(COUNT(U314:U315)&lt;2,"",INDEX(F314:F315,MATCH(SMALL(U314:U315,2),U314:U315,0)))</f>
        <v>Smakz Enterptises</v>
      </c>
      <c r="Y314" s="3" t="str">
        <f>IF(COUNT(U314:U315)&lt;3,"",INDEX(F314:F315,MATCH(SMALL(U314:U315,3),U314:U315,0)))</f>
        <v/>
      </c>
    </row>
    <row r="315" spans="1:25" ht="40.5" customHeight="1" x14ac:dyDescent="0.25">
      <c r="A315" s="75"/>
      <c r="B315" s="75"/>
      <c r="C315" s="75"/>
      <c r="D315" s="49" t="s">
        <v>525</v>
      </c>
      <c r="E315" s="49" t="s">
        <v>96</v>
      </c>
      <c r="F315" s="49" t="s">
        <v>13</v>
      </c>
      <c r="G315" s="76"/>
      <c r="H315" s="50" t="s">
        <v>526</v>
      </c>
      <c r="I315" s="76"/>
      <c r="J315" s="44" t="s">
        <v>34</v>
      </c>
      <c r="K315" s="45">
        <v>500</v>
      </c>
      <c r="L315" s="21">
        <v>255.34</v>
      </c>
      <c r="M315" s="22"/>
      <c r="N315" s="22"/>
      <c r="O315" s="22"/>
      <c r="P315" s="22"/>
      <c r="Q315" s="22"/>
      <c r="R315" s="22"/>
      <c r="S315" s="22"/>
      <c r="T315" s="22"/>
      <c r="U315" s="21">
        <f>PRODUCT(K315,L315,M315,N315,O315,P315,Q315,R315,S315,T315)</f>
        <v>127670</v>
      </c>
      <c r="V315" s="77"/>
      <c r="W315" s="28"/>
      <c r="X315" s="22"/>
      <c r="Y315" s="22"/>
    </row>
    <row r="316" spans="1:25" ht="15" customHeight="1" x14ac:dyDescent="0.25">
      <c r="A316" s="75">
        <v>106</v>
      </c>
      <c r="B316" s="75" t="s">
        <v>58</v>
      </c>
      <c r="C316" s="75" t="s">
        <v>527</v>
      </c>
      <c r="D316" s="48" t="s">
        <v>528</v>
      </c>
      <c r="E316" s="48" t="s">
        <v>46</v>
      </c>
      <c r="F316" s="48" t="s">
        <v>47</v>
      </c>
      <c r="G316" s="76" t="s">
        <v>373</v>
      </c>
      <c r="H316" s="76" t="s">
        <v>83</v>
      </c>
      <c r="I316" s="76" t="s">
        <v>171</v>
      </c>
      <c r="J316" s="42" t="s">
        <v>34</v>
      </c>
      <c r="K316" s="47">
        <v>1000</v>
      </c>
      <c r="R316" s="3">
        <v>18.22</v>
      </c>
      <c r="U316" s="3">
        <f t="shared" ref="U316:U326" si="11">PRODUCT(K316,L316,M316,N316,O316,P316,Q316,R316,S316,T316)</f>
        <v>18220</v>
      </c>
      <c r="V316" s="77" t="str">
        <f>IF(COUNT(U316:U322)=0,"",INDEX(F316:F322,MATCH(MIN(U316:U322),U316:U322,0)))</f>
        <v>S.A Knitwear</v>
      </c>
      <c r="W316" s="23" t="str">
        <f>IF(COUNT(U316:U322)=0,"",INDEX(F316:F322,MATCH(SMALL(U316:U322,1),U316:U322,0)))</f>
        <v>S.A Knitwear</v>
      </c>
      <c r="X316" s="3" t="str">
        <f>IF(COUNT(U316:U322)&lt;2,"",INDEX(F316:F322,MATCH(SMALL(U316:U322,2),U316:U322,0)))</f>
        <v>A.K Enterprises</v>
      </c>
      <c r="Y316" s="3" t="str">
        <f>IF(COUNT(U316:U322)&lt;3,"",INDEX(F316:F322,MATCH(SMALL(U316:U322,3),U316:U322,0)))</f>
        <v>Bukhari Medical Supplies</v>
      </c>
    </row>
    <row r="317" spans="1:25" ht="15.75" customHeight="1" x14ac:dyDescent="0.25">
      <c r="A317" s="75"/>
      <c r="B317" s="75"/>
      <c r="C317" s="75"/>
      <c r="D317" s="46" t="s">
        <v>529</v>
      </c>
      <c r="E317" s="46" t="s">
        <v>96</v>
      </c>
      <c r="F317" s="46" t="s">
        <v>13</v>
      </c>
      <c r="G317" s="76"/>
      <c r="H317" s="76"/>
      <c r="I317" s="76"/>
      <c r="J317" s="42" t="s">
        <v>34</v>
      </c>
      <c r="K317" s="47">
        <v>1000</v>
      </c>
      <c r="L317" s="3">
        <v>27.2</v>
      </c>
      <c r="U317" s="3">
        <f t="shared" si="11"/>
        <v>27200</v>
      </c>
      <c r="V317" s="77"/>
      <c r="W317" s="23"/>
    </row>
    <row r="318" spans="1:25" ht="31.5" customHeight="1" x14ac:dyDescent="0.25">
      <c r="A318" s="75"/>
      <c r="B318" s="75"/>
      <c r="C318" s="75"/>
      <c r="D318" s="46" t="s">
        <v>530</v>
      </c>
      <c r="E318" s="46" t="s">
        <v>53</v>
      </c>
      <c r="F318" s="46" t="s">
        <v>13</v>
      </c>
      <c r="G318" s="76"/>
      <c r="H318" s="76"/>
      <c r="I318" s="76"/>
      <c r="J318" s="42" t="s">
        <v>34</v>
      </c>
      <c r="K318" s="47">
        <v>1000</v>
      </c>
      <c r="L318" s="3">
        <v>7.92</v>
      </c>
      <c r="U318" s="3">
        <f t="shared" si="11"/>
        <v>7920</v>
      </c>
      <c r="V318" s="77"/>
      <c r="W318" s="23"/>
    </row>
    <row r="319" spans="1:25" ht="30" customHeight="1" x14ac:dyDescent="0.25">
      <c r="A319" s="75"/>
      <c r="B319" s="75"/>
      <c r="C319" s="75"/>
      <c r="D319" s="46" t="s">
        <v>531</v>
      </c>
      <c r="E319" s="46" t="s">
        <v>65</v>
      </c>
      <c r="F319" s="46" t="s">
        <v>15</v>
      </c>
      <c r="G319" s="76"/>
      <c r="H319" s="76"/>
      <c r="I319" s="76"/>
      <c r="J319" s="25" t="s">
        <v>34</v>
      </c>
      <c r="K319" s="47">
        <v>1000</v>
      </c>
      <c r="N319" s="3">
        <v>8</v>
      </c>
      <c r="U319" s="3">
        <f t="shared" si="11"/>
        <v>8000</v>
      </c>
      <c r="V319" s="77"/>
      <c r="W319" s="23"/>
    </row>
    <row r="320" spans="1:25" ht="31.5" customHeight="1" x14ac:dyDescent="0.25">
      <c r="A320" s="75"/>
      <c r="B320" s="75"/>
      <c r="C320" s="75"/>
      <c r="D320" s="46" t="s">
        <v>532</v>
      </c>
      <c r="E320" s="46" t="s">
        <v>362</v>
      </c>
      <c r="F320" s="46" t="s">
        <v>14</v>
      </c>
      <c r="G320" s="76"/>
      <c r="H320" s="76"/>
      <c r="I320" s="76"/>
      <c r="J320" s="42" t="s">
        <v>34</v>
      </c>
      <c r="K320" s="47">
        <v>1000</v>
      </c>
      <c r="M320" s="3">
        <v>10.57</v>
      </c>
      <c r="U320" s="3">
        <f t="shared" si="11"/>
        <v>10570</v>
      </c>
      <c r="V320" s="77"/>
      <c r="W320" s="23"/>
    </row>
    <row r="321" spans="1:25" ht="31.5" customHeight="1" x14ac:dyDescent="0.25">
      <c r="A321" s="75"/>
      <c r="B321" s="75"/>
      <c r="C321" s="75"/>
      <c r="D321" s="49" t="s">
        <v>533</v>
      </c>
      <c r="E321" s="49" t="s">
        <v>129</v>
      </c>
      <c r="F321" s="49" t="s">
        <v>18</v>
      </c>
      <c r="G321" s="76"/>
      <c r="H321" s="50" t="s">
        <v>171</v>
      </c>
      <c r="I321" s="76"/>
      <c r="J321" s="44" t="s">
        <v>34</v>
      </c>
      <c r="K321" s="45">
        <v>1000</v>
      </c>
      <c r="L321" s="22"/>
      <c r="M321" s="22"/>
      <c r="N321" s="22"/>
      <c r="O321" s="22"/>
      <c r="P321" s="22"/>
      <c r="Q321" s="21">
        <v>7.2</v>
      </c>
      <c r="R321" s="22"/>
      <c r="S321" s="22"/>
      <c r="T321" s="22"/>
      <c r="U321" s="21">
        <f t="shared" si="11"/>
        <v>7200</v>
      </c>
      <c r="V321" s="77"/>
      <c r="W321" s="28"/>
      <c r="X321" s="22"/>
      <c r="Y321" s="22"/>
    </row>
    <row r="322" spans="1:25" ht="30" customHeight="1" x14ac:dyDescent="0.25">
      <c r="A322" s="75"/>
      <c r="B322" s="75"/>
      <c r="C322" s="75"/>
      <c r="D322" s="46" t="s">
        <v>534</v>
      </c>
      <c r="E322" s="46" t="s">
        <v>125</v>
      </c>
      <c r="F322" s="46" t="s">
        <v>17</v>
      </c>
      <c r="G322" s="76"/>
      <c r="H322" s="41"/>
      <c r="I322" s="76"/>
      <c r="J322" s="25" t="s">
        <v>34</v>
      </c>
      <c r="K322" s="47">
        <v>1000</v>
      </c>
      <c r="P322" s="3">
        <v>15.94</v>
      </c>
      <c r="U322" s="3">
        <f t="shared" si="11"/>
        <v>15940</v>
      </c>
      <c r="V322" s="77"/>
      <c r="W322" s="23"/>
    </row>
    <row r="323" spans="1:25" ht="15" customHeight="1" x14ac:dyDescent="0.25">
      <c r="A323" s="75">
        <v>107</v>
      </c>
      <c r="B323" s="75" t="s">
        <v>58</v>
      </c>
      <c r="C323" s="75" t="s">
        <v>527</v>
      </c>
      <c r="D323" s="48" t="s">
        <v>528</v>
      </c>
      <c r="E323" s="48" t="s">
        <v>46</v>
      </c>
      <c r="F323" s="48" t="s">
        <v>47</v>
      </c>
      <c r="G323" s="76" t="s">
        <v>378</v>
      </c>
      <c r="H323" s="76" t="s">
        <v>83</v>
      </c>
      <c r="I323" s="76" t="s">
        <v>68</v>
      </c>
      <c r="J323" s="42" t="s">
        <v>34</v>
      </c>
      <c r="K323" s="47">
        <v>1000</v>
      </c>
      <c r="R323" s="3">
        <v>12.14</v>
      </c>
      <c r="U323" s="3">
        <f t="shared" si="11"/>
        <v>12140</v>
      </c>
      <c r="V323" s="77" t="str">
        <f>IF(COUNT(U323:U326)=0,"",INDEX(F323:F326,MATCH(MIN(U323:U326),U323:U326,0)))</f>
        <v>Bukhari Medical Supplies</v>
      </c>
      <c r="W323" s="23" t="str">
        <f>IF(COUNT(U323:U326)=0,"",INDEX(F323:F326,MATCH(SMALL(U323:U326,1),U323:U326,0)))</f>
        <v>Bukhari Medical Supplies</v>
      </c>
      <c r="X323" s="3" t="str">
        <f>IF(COUNT(U323:U326)&lt;2,"",INDEX(F323:F326,MATCH(SMALL(U323:U326,2),U323:U326,0)))</f>
        <v>Ali Traders</v>
      </c>
      <c r="Y323" s="3" t="str">
        <f>IF(COUNT(U323:U326)&lt;3,"",INDEX(F323:F326,MATCH(SMALL(U323:U326,3),U323:U326,0)))</f>
        <v>Rehman Trading Company</v>
      </c>
    </row>
    <row r="324" spans="1:25" ht="31.5" customHeight="1" x14ac:dyDescent="0.25">
      <c r="A324" s="75"/>
      <c r="B324" s="75"/>
      <c r="C324" s="75"/>
      <c r="D324" s="46" t="s">
        <v>535</v>
      </c>
      <c r="E324" s="46" t="s">
        <v>362</v>
      </c>
      <c r="F324" s="46" t="s">
        <v>14</v>
      </c>
      <c r="G324" s="76"/>
      <c r="H324" s="76"/>
      <c r="I324" s="76"/>
      <c r="J324" s="42" t="s">
        <v>34</v>
      </c>
      <c r="K324" s="47">
        <v>1000</v>
      </c>
      <c r="M324" s="3">
        <v>9.14</v>
      </c>
      <c r="U324" s="3">
        <f t="shared" si="11"/>
        <v>9140</v>
      </c>
      <c r="V324" s="77"/>
      <c r="W324" s="23"/>
    </row>
    <row r="325" spans="1:25" ht="30" customHeight="1" x14ac:dyDescent="0.25">
      <c r="A325" s="75"/>
      <c r="B325" s="75"/>
      <c r="C325" s="75"/>
      <c r="D325" s="49" t="s">
        <v>531</v>
      </c>
      <c r="E325" s="49" t="s">
        <v>65</v>
      </c>
      <c r="F325" s="49" t="s">
        <v>15</v>
      </c>
      <c r="G325" s="76"/>
      <c r="H325" s="76"/>
      <c r="I325" s="76"/>
      <c r="J325" s="19" t="s">
        <v>34</v>
      </c>
      <c r="K325" s="45">
        <v>1000</v>
      </c>
      <c r="L325" s="22"/>
      <c r="M325" s="22"/>
      <c r="N325" s="21">
        <v>6.94</v>
      </c>
      <c r="O325" s="22"/>
      <c r="P325" s="22"/>
      <c r="Q325" s="22"/>
      <c r="R325" s="22"/>
      <c r="S325" s="22"/>
      <c r="T325" s="22"/>
      <c r="U325" s="21">
        <f t="shared" si="11"/>
        <v>6940</v>
      </c>
      <c r="V325" s="77"/>
      <c r="W325" s="28"/>
      <c r="X325" s="22"/>
      <c r="Y325" s="22"/>
    </row>
    <row r="326" spans="1:25" ht="30" customHeight="1" x14ac:dyDescent="0.25">
      <c r="A326" s="75"/>
      <c r="B326" s="75"/>
      <c r="C326" s="75"/>
      <c r="D326" s="46" t="s">
        <v>534</v>
      </c>
      <c r="E326" s="46" t="s">
        <v>125</v>
      </c>
      <c r="F326" s="46" t="s">
        <v>17</v>
      </c>
      <c r="G326" s="76"/>
      <c r="H326" s="41" t="s">
        <v>171</v>
      </c>
      <c r="I326" s="76"/>
      <c r="J326" s="25" t="s">
        <v>34</v>
      </c>
      <c r="K326" s="47">
        <v>1000</v>
      </c>
      <c r="P326" s="3">
        <v>9.7799999999999994</v>
      </c>
      <c r="U326" s="3">
        <f t="shared" si="11"/>
        <v>9780</v>
      </c>
      <c r="V326" s="77"/>
      <c r="W326" s="23"/>
    </row>
    <row r="327" spans="1:25" ht="31.5" customHeight="1" x14ac:dyDescent="0.25">
      <c r="A327" s="75">
        <v>108</v>
      </c>
      <c r="B327" s="75" t="s">
        <v>28</v>
      </c>
      <c r="C327" s="75" t="s">
        <v>536</v>
      </c>
      <c r="D327" s="46" t="s">
        <v>537</v>
      </c>
      <c r="E327" s="46" t="s">
        <v>51</v>
      </c>
      <c r="F327" s="46" t="s">
        <v>14</v>
      </c>
      <c r="G327" s="76" t="s">
        <v>405</v>
      </c>
      <c r="H327" s="76" t="s">
        <v>538</v>
      </c>
      <c r="I327" s="76" t="s">
        <v>539</v>
      </c>
      <c r="J327" s="42" t="s">
        <v>34</v>
      </c>
      <c r="K327" s="47">
        <v>2000</v>
      </c>
      <c r="M327" s="3">
        <v>54</v>
      </c>
      <c r="U327" s="3">
        <f t="shared" ref="U327:U345" si="12">PRODUCT(K327,L327,M327,N327,O327,P327,Q327,R327,S327,T327)</f>
        <v>108000</v>
      </c>
      <c r="V327" s="77" t="str">
        <f>IF(COUNT(U327:U332)=0,"",INDEX(F327:F332,MATCH(MIN(U327:U332),U327:U332,0)))</f>
        <v>Yasir Distibution</v>
      </c>
      <c r="W327" s="23" t="str">
        <f>IF(COUNT(U327:U332)=0,"",INDEX(F327:F332,MATCH(SMALL(U327:U332,1),U327:U332,0)))</f>
        <v>Yasir Distibution</v>
      </c>
      <c r="X327" s="3" t="str">
        <f>IF(COUNT(U327:U332)&lt;2,"",INDEX(F327:F332,MATCH(SMALL(U327:U332,2),U327:U332,0)))</f>
        <v>A.K Enterprises</v>
      </c>
      <c r="Y327" s="3" t="str">
        <f>IF(COUNT(U327:U332)&lt;3,"",INDEX(F327:F332,MATCH(SMALL(U327:U332,3),U327:U332,0)))</f>
        <v>Ali Traders</v>
      </c>
    </row>
    <row r="328" spans="1:25" ht="31.5" customHeight="1" x14ac:dyDescent="0.25">
      <c r="A328" s="75"/>
      <c r="B328" s="75"/>
      <c r="C328" s="75"/>
      <c r="D328" s="46" t="s">
        <v>540</v>
      </c>
      <c r="E328" s="46" t="s">
        <v>53</v>
      </c>
      <c r="F328" s="46" t="s">
        <v>13</v>
      </c>
      <c r="G328" s="76"/>
      <c r="H328" s="76"/>
      <c r="I328" s="76"/>
      <c r="J328" s="42" t="s">
        <v>34</v>
      </c>
      <c r="K328" s="47">
        <v>2000</v>
      </c>
      <c r="L328" s="3">
        <v>39.6</v>
      </c>
      <c r="U328" s="3">
        <f t="shared" si="12"/>
        <v>79200</v>
      </c>
      <c r="V328" s="77"/>
      <c r="W328" s="23"/>
    </row>
    <row r="329" spans="1:25" ht="30" customHeight="1" x14ac:dyDescent="0.25">
      <c r="A329" s="75"/>
      <c r="B329" s="75"/>
      <c r="C329" s="75"/>
      <c r="D329" s="46" t="s">
        <v>541</v>
      </c>
      <c r="E329" s="46" t="s">
        <v>125</v>
      </c>
      <c r="F329" s="46" t="s">
        <v>17</v>
      </c>
      <c r="G329" s="76"/>
      <c r="H329" s="76"/>
      <c r="I329" s="76"/>
      <c r="J329" s="25" t="s">
        <v>34</v>
      </c>
      <c r="K329" s="47">
        <v>2000</v>
      </c>
      <c r="P329" s="3">
        <v>71.540000000000006</v>
      </c>
      <c r="U329" s="3">
        <f t="shared" si="12"/>
        <v>143080</v>
      </c>
      <c r="V329" s="77"/>
      <c r="W329" s="23"/>
    </row>
    <row r="330" spans="1:25" ht="30" customHeight="1" x14ac:dyDescent="0.25">
      <c r="A330" s="75"/>
      <c r="B330" s="75"/>
      <c r="C330" s="75"/>
      <c r="D330" s="46" t="s">
        <v>542</v>
      </c>
      <c r="E330" s="46" t="s">
        <v>61</v>
      </c>
      <c r="F330" s="46" t="s">
        <v>17</v>
      </c>
      <c r="G330" s="76"/>
      <c r="H330" s="76"/>
      <c r="I330" s="76"/>
      <c r="J330" s="25" t="s">
        <v>34</v>
      </c>
      <c r="K330" s="47">
        <v>2000</v>
      </c>
      <c r="P330" s="3">
        <v>143.09</v>
      </c>
      <c r="U330" s="3">
        <f t="shared" si="12"/>
        <v>286180</v>
      </c>
      <c r="V330" s="77"/>
      <c r="W330" s="23"/>
    </row>
    <row r="331" spans="1:25" ht="30" customHeight="1" x14ac:dyDescent="0.25">
      <c r="A331" s="75"/>
      <c r="B331" s="75"/>
      <c r="C331" s="75"/>
      <c r="D331" s="46" t="s">
        <v>543</v>
      </c>
      <c r="E331" s="46" t="s">
        <v>70</v>
      </c>
      <c r="F331" s="46" t="s">
        <v>15</v>
      </c>
      <c r="G331" s="76"/>
      <c r="H331" s="76"/>
      <c r="I331" s="76"/>
      <c r="J331" s="25" t="s">
        <v>34</v>
      </c>
      <c r="K331" s="47">
        <v>2000</v>
      </c>
      <c r="N331" s="3">
        <v>55</v>
      </c>
      <c r="U331" s="3">
        <f t="shared" si="12"/>
        <v>110000</v>
      </c>
      <c r="V331" s="77"/>
      <c r="W331" s="23"/>
    </row>
    <row r="332" spans="1:25" ht="15.75" customHeight="1" x14ac:dyDescent="0.25">
      <c r="A332" s="75"/>
      <c r="B332" s="75"/>
      <c r="C332" s="75"/>
      <c r="D332" s="49" t="s">
        <v>544</v>
      </c>
      <c r="E332" s="49" t="s">
        <v>36</v>
      </c>
      <c r="F332" s="43" t="s">
        <v>37</v>
      </c>
      <c r="G332" s="76"/>
      <c r="H332" s="50" t="s">
        <v>115</v>
      </c>
      <c r="I332" s="76"/>
      <c r="J332" s="44" t="s">
        <v>34</v>
      </c>
      <c r="K332" s="45">
        <v>2000</v>
      </c>
      <c r="L332" s="22"/>
      <c r="M332" s="22"/>
      <c r="N332" s="22"/>
      <c r="O332" s="22"/>
      <c r="P332" s="22"/>
      <c r="Q332" s="22"/>
      <c r="R332" s="22"/>
      <c r="S332" s="22"/>
      <c r="T332" s="21">
        <v>32.5</v>
      </c>
      <c r="U332" s="21">
        <f t="shared" si="12"/>
        <v>65000</v>
      </c>
      <c r="V332" s="77"/>
      <c r="W332" s="28"/>
      <c r="X332" s="22"/>
      <c r="Y332" s="22"/>
    </row>
    <row r="333" spans="1:25" ht="31.5" customHeight="1" x14ac:dyDescent="0.25">
      <c r="A333" s="75">
        <v>109</v>
      </c>
      <c r="B333" s="75" t="s">
        <v>58</v>
      </c>
      <c r="C333" s="75" t="s">
        <v>545</v>
      </c>
      <c r="D333" s="46" t="s">
        <v>546</v>
      </c>
      <c r="E333" s="46" t="s">
        <v>93</v>
      </c>
      <c r="F333" s="46" t="s">
        <v>14</v>
      </c>
      <c r="G333" s="76" t="s">
        <v>547</v>
      </c>
      <c r="H333" s="76" t="s">
        <v>99</v>
      </c>
      <c r="I333" s="76" t="s">
        <v>171</v>
      </c>
      <c r="J333" s="42" t="s">
        <v>34</v>
      </c>
      <c r="K333" s="47">
        <v>8000</v>
      </c>
      <c r="M333" s="3">
        <v>3.88</v>
      </c>
      <c r="U333" s="3">
        <f t="shared" si="12"/>
        <v>31040</v>
      </c>
      <c r="V333" s="77" t="str">
        <f>IF(COUNT(U333:U337)=0,"",INDEX(F333:F337,MATCH(MIN(U333:U337),U333:U337,0)))</f>
        <v>Bukhari Medical Supplies</v>
      </c>
      <c r="W333" s="23" t="str">
        <f>IF(COUNT(U333:U337)=0,"",INDEX(F333:F337,MATCH(SMALL(U333:U337,1),U333:U337,0)))</f>
        <v>Bukhari Medical Supplies</v>
      </c>
      <c r="X333" s="3" t="str">
        <f>IF(COUNT(U333:U337)&lt;2,"",INDEX(F333:F337,MATCH(SMALL(U333:U337,2),U333:U337,0)))</f>
        <v>Ali Traders</v>
      </c>
      <c r="Y333" s="3" t="str">
        <f>IF(COUNT(U333:U337)&lt;3,"",INDEX(F333:F337,MATCH(SMALL(U333:U337,3),U333:U337,0)))</f>
        <v>Ali Traders</v>
      </c>
    </row>
    <row r="334" spans="1:25" ht="31.5" customHeight="1" x14ac:dyDescent="0.25">
      <c r="A334" s="75"/>
      <c r="B334" s="75"/>
      <c r="C334" s="75"/>
      <c r="D334" s="46" t="s">
        <v>548</v>
      </c>
      <c r="E334" s="46" t="s">
        <v>85</v>
      </c>
      <c r="F334" s="46" t="s">
        <v>14</v>
      </c>
      <c r="G334" s="76"/>
      <c r="H334" s="76"/>
      <c r="I334" s="76"/>
      <c r="J334" s="42" t="s">
        <v>34</v>
      </c>
      <c r="K334" s="47">
        <v>8000</v>
      </c>
      <c r="M334" s="3">
        <v>2.4</v>
      </c>
      <c r="U334" s="3">
        <f t="shared" si="12"/>
        <v>19200</v>
      </c>
      <c r="V334" s="77"/>
      <c r="W334" s="23"/>
    </row>
    <row r="335" spans="1:25" ht="30" customHeight="1" x14ac:dyDescent="0.25">
      <c r="A335" s="75"/>
      <c r="B335" s="75"/>
      <c r="C335" s="75"/>
      <c r="D335" s="49" t="s">
        <v>549</v>
      </c>
      <c r="E335" s="49" t="s">
        <v>107</v>
      </c>
      <c r="F335" s="49" t="s">
        <v>15</v>
      </c>
      <c r="G335" s="76"/>
      <c r="H335" s="76"/>
      <c r="I335" s="76"/>
      <c r="J335" s="19" t="s">
        <v>34</v>
      </c>
      <c r="K335" s="45">
        <v>8000</v>
      </c>
      <c r="L335" s="22"/>
      <c r="M335" s="22"/>
      <c r="N335" s="21">
        <v>1.5</v>
      </c>
      <c r="O335" s="22"/>
      <c r="P335" s="22"/>
      <c r="Q335" s="22"/>
      <c r="R335" s="22"/>
      <c r="S335" s="22"/>
      <c r="T335" s="22"/>
      <c r="U335" s="21">
        <f t="shared" si="12"/>
        <v>12000</v>
      </c>
      <c r="V335" s="77"/>
      <c r="W335" s="28"/>
      <c r="X335" s="22"/>
      <c r="Y335" s="22"/>
    </row>
    <row r="336" spans="1:25" ht="31.5" customHeight="1" x14ac:dyDescent="0.25">
      <c r="A336" s="75"/>
      <c r="B336" s="75"/>
      <c r="C336" s="75"/>
      <c r="D336" s="46" t="s">
        <v>550</v>
      </c>
      <c r="E336" s="46" t="s">
        <v>53</v>
      </c>
      <c r="F336" s="46" t="s">
        <v>13</v>
      </c>
      <c r="G336" s="76"/>
      <c r="H336" s="41" t="s">
        <v>63</v>
      </c>
      <c r="I336" s="76"/>
      <c r="J336" s="42" t="s">
        <v>34</v>
      </c>
      <c r="K336" s="47">
        <v>8000</v>
      </c>
      <c r="L336" s="3">
        <v>4.62</v>
      </c>
      <c r="U336" s="3">
        <f t="shared" si="12"/>
        <v>36960</v>
      </c>
      <c r="V336" s="77"/>
      <c r="W336" s="23"/>
    </row>
    <row r="337" spans="1:25" ht="31.5" customHeight="1" x14ac:dyDescent="0.25">
      <c r="A337" s="75"/>
      <c r="B337" s="75"/>
      <c r="C337" s="75"/>
      <c r="D337" s="46" t="s">
        <v>551</v>
      </c>
      <c r="E337" s="46" t="s">
        <v>129</v>
      </c>
      <c r="F337" s="46" t="s">
        <v>18</v>
      </c>
      <c r="G337" s="76"/>
      <c r="H337" s="41" t="s">
        <v>171</v>
      </c>
      <c r="I337" s="76"/>
      <c r="J337" s="42" t="s">
        <v>34</v>
      </c>
      <c r="K337" s="47">
        <v>8000</v>
      </c>
      <c r="Q337" s="3">
        <v>2.4</v>
      </c>
      <c r="U337" s="3">
        <f t="shared" si="12"/>
        <v>19200</v>
      </c>
      <c r="V337" s="77"/>
      <c r="W337" s="23"/>
    </row>
    <row r="338" spans="1:25" ht="15" customHeight="1" x14ac:dyDescent="0.25">
      <c r="A338" s="75">
        <v>110</v>
      </c>
      <c r="B338" s="75" t="s">
        <v>101</v>
      </c>
      <c r="C338" s="75" t="s">
        <v>552</v>
      </c>
      <c r="D338" s="43" t="s">
        <v>553</v>
      </c>
      <c r="E338" s="43" t="s">
        <v>46</v>
      </c>
      <c r="F338" s="43" t="s">
        <v>47</v>
      </c>
      <c r="G338" s="76" t="s">
        <v>554</v>
      </c>
      <c r="H338" s="76" t="s">
        <v>139</v>
      </c>
      <c r="I338" s="76" t="s">
        <v>139</v>
      </c>
      <c r="J338" s="44" t="s">
        <v>34</v>
      </c>
      <c r="K338" s="45">
        <v>500</v>
      </c>
      <c r="L338" s="22"/>
      <c r="M338" s="22"/>
      <c r="N338" s="22"/>
      <c r="O338" s="22"/>
      <c r="P338" s="22"/>
      <c r="Q338" s="22"/>
      <c r="R338" s="21">
        <v>75</v>
      </c>
      <c r="S338" s="22"/>
      <c r="T338" s="22"/>
      <c r="U338" s="21">
        <f t="shared" si="12"/>
        <v>37500</v>
      </c>
      <c r="V338" s="77" t="str">
        <f>IF(COUNT(U338:U339)=0,"",INDEX(F338:F339,MATCH(MIN(U338:U339),U338:U339,0)))</f>
        <v>Smakz Enterptises</v>
      </c>
      <c r="W338" s="23" t="str">
        <f>IF(COUNT(U338:U339)=0,"",INDEX(F338:F339,MATCH(SMALL(U338:U339,1),U338:U339,0)))</f>
        <v>Smakz Enterptises</v>
      </c>
      <c r="X338" s="21" t="str">
        <f>IF(COUNT(U338:U339)&lt;2,"",INDEX(F338:F339,MATCH(SMALL(U338:U339,2),U338:U339,0)))</f>
        <v>Ali Traders</v>
      </c>
      <c r="Y338" s="21" t="str">
        <f>IF(COUNT(U338:U339)&lt;3,"",INDEX(F338:F339,MATCH(SMALL(U338:U339,3),U338:U339,0)))</f>
        <v/>
      </c>
    </row>
    <row r="339" spans="1:25" ht="15.75" customHeight="1" x14ac:dyDescent="0.25">
      <c r="A339" s="75"/>
      <c r="B339" s="75"/>
      <c r="C339" s="75"/>
      <c r="D339" s="46" t="s">
        <v>555</v>
      </c>
      <c r="E339" s="46" t="s">
        <v>93</v>
      </c>
      <c r="F339" s="46" t="s">
        <v>14</v>
      </c>
      <c r="G339" s="76"/>
      <c r="H339" s="76"/>
      <c r="I339" s="76"/>
      <c r="J339" s="42" t="s">
        <v>34</v>
      </c>
      <c r="K339" s="47">
        <v>500</v>
      </c>
      <c r="M339" s="3">
        <v>88</v>
      </c>
      <c r="U339" s="3">
        <f t="shared" si="12"/>
        <v>44000</v>
      </c>
      <c r="V339" s="77"/>
      <c r="W339" s="23"/>
    </row>
    <row r="340" spans="1:25" ht="15" customHeight="1" x14ac:dyDescent="0.25">
      <c r="A340" s="75">
        <v>111</v>
      </c>
      <c r="B340" s="75" t="s">
        <v>28</v>
      </c>
      <c r="C340" s="75" t="s">
        <v>556</v>
      </c>
      <c r="D340" s="48" t="s">
        <v>557</v>
      </c>
      <c r="E340" s="48" t="s">
        <v>46</v>
      </c>
      <c r="F340" s="48" t="s">
        <v>47</v>
      </c>
      <c r="G340" s="76" t="s">
        <v>350</v>
      </c>
      <c r="H340" s="76" t="s">
        <v>42</v>
      </c>
      <c r="I340" s="76" t="s">
        <v>42</v>
      </c>
      <c r="J340" s="42" t="s">
        <v>34</v>
      </c>
      <c r="K340" s="47">
        <v>2000</v>
      </c>
      <c r="R340" s="3">
        <v>35</v>
      </c>
      <c r="U340" s="3">
        <f t="shared" si="12"/>
        <v>70000</v>
      </c>
      <c r="V340" s="77" t="str">
        <f>IF(COUNT(U340:U342)=0,"",INDEX(F340:F342,MATCH(MIN(U340:U342),U340:U342,0)))</f>
        <v>Ali Traders</v>
      </c>
      <c r="W340" s="23" t="str">
        <f>IF(COUNT(U340:U342)=0,"",INDEX(F340:F342,MATCH(SMALL(U340:U342,1),U340:U342,0)))</f>
        <v>Ali Traders</v>
      </c>
      <c r="X340" s="3" t="str">
        <f>IF(COUNT(U340:U342)&lt;2,"",INDEX(F340:F342,MATCH(SMALL(U340:U342,2),U340:U342,0)))</f>
        <v>A.K Enterprises</v>
      </c>
      <c r="Y340" s="3" t="str">
        <f>IF(COUNT(U340:U342)&lt;3,"",INDEX(F340:F342,MATCH(SMALL(U340:U342,3),U340:U342,0)))</f>
        <v>Smakz Enterptises</v>
      </c>
    </row>
    <row r="341" spans="1:25" ht="30" customHeight="1" x14ac:dyDescent="0.25">
      <c r="A341" s="75"/>
      <c r="B341" s="75"/>
      <c r="C341" s="75"/>
      <c r="D341" s="46" t="s">
        <v>558</v>
      </c>
      <c r="E341" s="46" t="s">
        <v>31</v>
      </c>
      <c r="F341" s="46" t="s">
        <v>13</v>
      </c>
      <c r="G341" s="76"/>
      <c r="H341" s="76"/>
      <c r="I341" s="76"/>
      <c r="J341" s="42" t="s">
        <v>34</v>
      </c>
      <c r="K341" s="47">
        <v>2000</v>
      </c>
      <c r="L341" s="3">
        <v>22.42</v>
      </c>
      <c r="U341" s="3">
        <f t="shared" si="12"/>
        <v>44840</v>
      </c>
      <c r="V341" s="77"/>
      <c r="W341" s="23"/>
    </row>
    <row r="342" spans="1:25" ht="31.5" customHeight="1" x14ac:dyDescent="0.25">
      <c r="A342" s="75"/>
      <c r="B342" s="75"/>
      <c r="C342" s="75"/>
      <c r="D342" s="49" t="s">
        <v>559</v>
      </c>
      <c r="E342" s="49" t="s">
        <v>560</v>
      </c>
      <c r="F342" s="49" t="s">
        <v>14</v>
      </c>
      <c r="G342" s="76"/>
      <c r="H342" s="76"/>
      <c r="I342" s="76"/>
      <c r="J342" s="44" t="s">
        <v>34</v>
      </c>
      <c r="K342" s="45">
        <v>2000</v>
      </c>
      <c r="L342" s="22"/>
      <c r="M342" s="21">
        <v>19.8</v>
      </c>
      <c r="N342" s="22"/>
      <c r="O342" s="22"/>
      <c r="P342" s="22"/>
      <c r="Q342" s="22"/>
      <c r="R342" s="22"/>
      <c r="S342" s="22"/>
      <c r="T342" s="22"/>
      <c r="U342" s="21">
        <f t="shared" si="12"/>
        <v>39600</v>
      </c>
      <c r="V342" s="77"/>
      <c r="W342" s="28"/>
      <c r="X342" s="22"/>
      <c r="Y342" s="22"/>
    </row>
    <row r="343" spans="1:25" ht="31.5" customHeight="1" x14ac:dyDescent="0.25">
      <c r="A343" s="75">
        <v>112</v>
      </c>
      <c r="B343" s="75" t="s">
        <v>28</v>
      </c>
      <c r="C343" s="75" t="s">
        <v>561</v>
      </c>
      <c r="D343" s="46" t="s">
        <v>562</v>
      </c>
      <c r="E343" s="46" t="s">
        <v>31</v>
      </c>
      <c r="F343" s="46" t="s">
        <v>13</v>
      </c>
      <c r="G343" s="76" t="s">
        <v>563</v>
      </c>
      <c r="H343" s="76" t="s">
        <v>564</v>
      </c>
      <c r="I343" s="76" t="s">
        <v>564</v>
      </c>
      <c r="J343" s="42" t="s">
        <v>34</v>
      </c>
      <c r="K343" s="47">
        <v>2000</v>
      </c>
      <c r="L343" s="3">
        <v>60</v>
      </c>
      <c r="U343" s="3">
        <f t="shared" si="12"/>
        <v>120000</v>
      </c>
      <c r="V343" s="77" t="str">
        <f>IF(COUNT(U343:U345)=0,"",INDEX(F343:F345,MATCH(MIN(U343:U345),U343:U345,0)))</f>
        <v>Impressive Biotechnical &amp; Pharmaceuticals</v>
      </c>
      <c r="W343" s="23" t="str">
        <f>IF(COUNT(U343:U345)=0,"",INDEX(F343:F345,MATCH(SMALL(U343:U345,1),U343:U345,0)))</f>
        <v>Impressive Biotechnical &amp; Pharmaceuticals</v>
      </c>
      <c r="X343" s="3" t="str">
        <f>IF(COUNT(U343:U345)&lt;2,"",INDEX(F343:F345,MATCH(SMALL(U343:U345,2),U343:U345,0)))</f>
        <v>A.K Enterprises</v>
      </c>
      <c r="Y343" s="3" t="str">
        <f>IF(COUNT(U343:U345)&lt;3,"",INDEX(F343:F345,MATCH(SMALL(U343:U345,3),U343:U345,0)))</f>
        <v>A.K Enterprises</v>
      </c>
    </row>
    <row r="344" spans="1:25" ht="30" customHeight="1" x14ac:dyDescent="0.25">
      <c r="A344" s="75"/>
      <c r="B344" s="75"/>
      <c r="C344" s="75"/>
      <c r="D344" s="46" t="s">
        <v>565</v>
      </c>
      <c r="E344" s="46" t="s">
        <v>70</v>
      </c>
      <c r="F344" s="46" t="s">
        <v>15</v>
      </c>
      <c r="G344" s="76"/>
      <c r="H344" s="76"/>
      <c r="I344" s="76"/>
      <c r="J344" s="25" t="s">
        <v>34</v>
      </c>
      <c r="K344" s="47">
        <v>2000</v>
      </c>
      <c r="N344" s="3">
        <v>60</v>
      </c>
      <c r="U344" s="3">
        <f t="shared" si="12"/>
        <v>120000</v>
      </c>
      <c r="V344" s="77"/>
      <c r="W344" s="23"/>
    </row>
    <row r="345" spans="1:25" ht="47.25" customHeight="1" x14ac:dyDescent="0.25">
      <c r="A345" s="75"/>
      <c r="B345" s="75"/>
      <c r="C345" s="75"/>
      <c r="D345" s="49" t="s">
        <v>566</v>
      </c>
      <c r="E345" s="49" t="s">
        <v>122</v>
      </c>
      <c r="F345" s="49" t="s">
        <v>16</v>
      </c>
      <c r="G345" s="76"/>
      <c r="H345" s="76"/>
      <c r="I345" s="76"/>
      <c r="J345" s="44" t="s">
        <v>34</v>
      </c>
      <c r="K345" s="45">
        <v>2000</v>
      </c>
      <c r="L345" s="22"/>
      <c r="M345" s="22"/>
      <c r="N345" s="22"/>
      <c r="O345" s="21">
        <v>49</v>
      </c>
      <c r="P345" s="22"/>
      <c r="Q345" s="22"/>
      <c r="R345" s="22"/>
      <c r="S345" s="22"/>
      <c r="T345" s="22"/>
      <c r="U345" s="21">
        <f t="shared" si="12"/>
        <v>98000</v>
      </c>
      <c r="V345" s="77"/>
      <c r="W345" s="28"/>
      <c r="X345" s="22"/>
      <c r="Y345" s="22"/>
    </row>
    <row r="346" spans="1:25" ht="31.5" customHeight="1" x14ac:dyDescent="0.25">
      <c r="A346" s="75">
        <v>113</v>
      </c>
      <c r="B346" s="75" t="s">
        <v>28</v>
      </c>
      <c r="C346" s="75" t="s">
        <v>567</v>
      </c>
      <c r="D346" s="46" t="s">
        <v>568</v>
      </c>
      <c r="E346" s="46" t="s">
        <v>31</v>
      </c>
      <c r="F346" s="46" t="s">
        <v>13</v>
      </c>
      <c r="G346" s="76" t="s">
        <v>569</v>
      </c>
      <c r="H346" s="76" t="s">
        <v>570</v>
      </c>
      <c r="I346" s="76" t="s">
        <v>570</v>
      </c>
      <c r="J346" s="42" t="s">
        <v>34</v>
      </c>
      <c r="K346" s="47">
        <v>1000</v>
      </c>
      <c r="L346" s="3">
        <v>119.25</v>
      </c>
      <c r="U346" s="3">
        <f t="shared" ref="U346:U352" si="13">PRODUCT(K346,L346,M346,N346,O346,P346,Q346,R346,S346,T346)</f>
        <v>119250</v>
      </c>
      <c r="V346" s="77" t="str">
        <f>IF(COUNT(U346:U349)=0,"",INDEX(F346:F349,MATCH(MIN(U346:U349),U346:U349,0)))</f>
        <v>Impressive Biotechnical &amp; Pharmaceuticals</v>
      </c>
      <c r="W346" s="23" t="str">
        <f>IF(COUNT(U346:U349)=0,"",INDEX(F346:F349,MATCH(SMALL(U346:U349,1),U346:U349,0)))</f>
        <v>Impressive Biotechnical &amp; Pharmaceuticals</v>
      </c>
      <c r="X346" s="3" t="str">
        <f>IF(COUNT(U346:U349)&lt;2,"",INDEX(F346:F349,MATCH(SMALL(U346:U349,2),U346:U349,0)))</f>
        <v>Smakz Enterptises</v>
      </c>
      <c r="Y346" s="3" t="str">
        <f>IF(COUNT(U346:U349)&lt;3,"",INDEX(F346:F349,MATCH(SMALL(U346:U349,3),U346:U349,0)))</f>
        <v>A.K Enterprises</v>
      </c>
    </row>
    <row r="347" spans="1:25" ht="15" x14ac:dyDescent="0.25">
      <c r="A347" s="75"/>
      <c r="B347" s="75"/>
      <c r="C347" s="75"/>
      <c r="D347" s="43" t="s">
        <v>571</v>
      </c>
      <c r="E347" s="43" t="s">
        <v>46</v>
      </c>
      <c r="F347" s="43" t="s">
        <v>47</v>
      </c>
      <c r="G347" s="76"/>
      <c r="H347" s="76"/>
      <c r="I347" s="76"/>
      <c r="J347" s="44" t="s">
        <v>34</v>
      </c>
      <c r="K347" s="45">
        <v>1000</v>
      </c>
      <c r="L347" s="22"/>
      <c r="M347" s="22"/>
      <c r="N347" s="22"/>
      <c r="O347" s="22"/>
      <c r="P347" s="22"/>
      <c r="Q347" s="22"/>
      <c r="R347" s="21">
        <v>80</v>
      </c>
      <c r="S347" s="22"/>
      <c r="T347" s="22"/>
      <c r="U347" s="21">
        <f t="shared" si="13"/>
        <v>80000</v>
      </c>
      <c r="V347" s="77"/>
      <c r="W347" s="28"/>
      <c r="X347" s="22"/>
      <c r="Y347" s="22"/>
    </row>
    <row r="348" spans="1:25" ht="15.75" customHeight="1" x14ac:dyDescent="0.25">
      <c r="A348" s="75"/>
      <c r="B348" s="75"/>
      <c r="C348" s="75"/>
      <c r="D348" s="46" t="s">
        <v>572</v>
      </c>
      <c r="E348" s="46" t="s">
        <v>36</v>
      </c>
      <c r="F348" s="48" t="s">
        <v>37</v>
      </c>
      <c r="G348" s="76"/>
      <c r="H348" s="76"/>
      <c r="I348" s="76"/>
      <c r="J348" s="42" t="s">
        <v>34</v>
      </c>
      <c r="K348" s="47">
        <v>1000</v>
      </c>
      <c r="T348" s="3">
        <v>194.07</v>
      </c>
      <c r="U348" s="3">
        <f t="shared" si="13"/>
        <v>194070</v>
      </c>
      <c r="V348" s="77"/>
      <c r="W348" s="23"/>
    </row>
    <row r="349" spans="1:25" ht="47.25" customHeight="1" x14ac:dyDescent="0.25">
      <c r="A349" s="75"/>
      <c r="B349" s="75"/>
      <c r="C349" s="75"/>
      <c r="D349" s="46" t="s">
        <v>573</v>
      </c>
      <c r="E349" s="46" t="s">
        <v>122</v>
      </c>
      <c r="F349" s="46" t="s">
        <v>16</v>
      </c>
      <c r="G349" s="76"/>
      <c r="H349" s="76"/>
      <c r="I349" s="76"/>
      <c r="J349" s="42" t="s">
        <v>34</v>
      </c>
      <c r="K349" s="47">
        <v>1000</v>
      </c>
      <c r="U349" s="3">
        <f t="shared" si="13"/>
        <v>1000</v>
      </c>
      <c r="V349" s="77"/>
      <c r="W349" s="23"/>
    </row>
    <row r="350" spans="1:25" ht="31.5" customHeight="1" x14ac:dyDescent="0.25">
      <c r="A350" s="75">
        <v>114</v>
      </c>
      <c r="B350" s="75" t="s">
        <v>28</v>
      </c>
      <c r="C350" s="75" t="s">
        <v>567</v>
      </c>
      <c r="D350" s="46" t="s">
        <v>568</v>
      </c>
      <c r="E350" s="46" t="s">
        <v>31</v>
      </c>
      <c r="F350" s="46" t="s">
        <v>13</v>
      </c>
      <c r="G350" s="76" t="s">
        <v>492</v>
      </c>
      <c r="H350" s="76" t="s">
        <v>539</v>
      </c>
      <c r="I350" s="76" t="s">
        <v>539</v>
      </c>
      <c r="J350" s="42" t="s">
        <v>34</v>
      </c>
      <c r="K350" s="47">
        <v>2000</v>
      </c>
      <c r="L350" s="3">
        <v>159</v>
      </c>
      <c r="U350" s="3">
        <f t="shared" si="13"/>
        <v>318000</v>
      </c>
      <c r="V350" s="77" t="str">
        <f>IF(COUNT(U350:U354)=0,"",INDEX(F350:F354,MATCH(MIN(U350:U354),U350:U354,0)))</f>
        <v>Impressive Biotechnical &amp; Pharmaceuticals</v>
      </c>
      <c r="W350" s="23" t="str">
        <f>IF(COUNT(U350:U354)=0,"",INDEX(F350:F354,MATCH(SMALL(U350:U354,1),U350:U354,0)))</f>
        <v>Impressive Biotechnical &amp; Pharmaceuticals</v>
      </c>
      <c r="X350" s="3" t="str">
        <f>IF(COUNT(U350:U354)&lt;2,"",INDEX(F350:F354,MATCH(SMALL(U350:U354,2),U350:U354,0)))</f>
        <v>A.K Enterprises</v>
      </c>
      <c r="Y350" s="3" t="str">
        <f>IF(COUNT(U350:U354)&lt;3,"",INDEX(F350:F354,MATCH(SMALL(U350:U354,3),U350:U354,0)))</f>
        <v>A.K Enterprises</v>
      </c>
    </row>
    <row r="351" spans="1:25" ht="15.75" customHeight="1" x14ac:dyDescent="0.25">
      <c r="A351" s="75"/>
      <c r="B351" s="75"/>
      <c r="C351" s="75"/>
      <c r="D351" s="46" t="s">
        <v>574</v>
      </c>
      <c r="E351" s="46" t="s">
        <v>36</v>
      </c>
      <c r="F351" s="48" t="s">
        <v>37</v>
      </c>
      <c r="G351" s="76"/>
      <c r="H351" s="76"/>
      <c r="I351" s="76"/>
      <c r="J351" s="42" t="s">
        <v>34</v>
      </c>
      <c r="K351" s="47">
        <v>2000</v>
      </c>
      <c r="T351" s="3">
        <v>323.13</v>
      </c>
      <c r="U351" s="3">
        <f t="shared" si="13"/>
        <v>646260</v>
      </c>
      <c r="V351" s="77"/>
      <c r="W351" s="23"/>
    </row>
    <row r="352" spans="1:25" ht="31.5" customHeight="1" x14ac:dyDescent="0.25">
      <c r="A352" s="75"/>
      <c r="B352" s="75"/>
      <c r="C352" s="75"/>
      <c r="D352" s="46" t="s">
        <v>575</v>
      </c>
      <c r="E352" s="46" t="s">
        <v>248</v>
      </c>
      <c r="F352" s="46" t="s">
        <v>13</v>
      </c>
      <c r="G352" s="76"/>
      <c r="H352" s="76"/>
      <c r="I352" s="76"/>
      <c r="J352" s="42" t="s">
        <v>34</v>
      </c>
      <c r="K352" s="47">
        <v>2000</v>
      </c>
      <c r="L352" s="3">
        <v>195</v>
      </c>
      <c r="U352" s="3">
        <f t="shared" si="13"/>
        <v>390000</v>
      </c>
      <c r="V352" s="77"/>
      <c r="W352" s="23"/>
    </row>
    <row r="353" spans="1:25" ht="30" customHeight="1" x14ac:dyDescent="0.25">
      <c r="A353" s="75"/>
      <c r="B353" s="75"/>
      <c r="C353" s="75"/>
      <c r="D353" s="46" t="s">
        <v>576</v>
      </c>
      <c r="E353" s="46" t="s">
        <v>577</v>
      </c>
      <c r="F353" s="46" t="s">
        <v>14</v>
      </c>
      <c r="G353" s="76"/>
      <c r="H353" s="76"/>
      <c r="I353" s="76"/>
      <c r="J353" s="42"/>
      <c r="K353" s="1"/>
      <c r="V353" s="77"/>
      <c r="W353" s="23"/>
    </row>
    <row r="354" spans="1:25" ht="47.25" customHeight="1" x14ac:dyDescent="0.25">
      <c r="A354" s="75"/>
      <c r="B354" s="75"/>
      <c r="C354" s="75"/>
      <c r="D354" s="49" t="s">
        <v>573</v>
      </c>
      <c r="E354" s="49" t="s">
        <v>122</v>
      </c>
      <c r="F354" s="49" t="s">
        <v>16</v>
      </c>
      <c r="G354" s="76"/>
      <c r="H354" s="76"/>
      <c r="I354" s="76"/>
      <c r="J354" s="44" t="s">
        <v>34</v>
      </c>
      <c r="K354" s="45">
        <v>2000</v>
      </c>
      <c r="L354" s="22"/>
      <c r="M354" s="22"/>
      <c r="N354" s="22"/>
      <c r="O354" s="21">
        <v>127</v>
      </c>
      <c r="P354" s="22"/>
      <c r="Q354" s="22"/>
      <c r="R354" s="22"/>
      <c r="S354" s="22"/>
      <c r="T354" s="22"/>
      <c r="U354" s="21">
        <f>PRODUCT(K354,L354,M354,N354,O354,P354,Q354,R354,S354,T354)</f>
        <v>254000</v>
      </c>
      <c r="V354" s="77"/>
      <c r="W354" s="28"/>
      <c r="X354" s="22"/>
      <c r="Y354" s="22"/>
    </row>
    <row r="355" spans="1:25" ht="31.5" customHeight="1" x14ac:dyDescent="0.25">
      <c r="A355" s="75">
        <v>115</v>
      </c>
      <c r="B355" s="75" t="s">
        <v>58</v>
      </c>
      <c r="C355" s="75" t="s">
        <v>578</v>
      </c>
      <c r="D355" s="46" t="s">
        <v>579</v>
      </c>
      <c r="E355" s="46" t="s">
        <v>580</v>
      </c>
      <c r="F355" s="48" t="s">
        <v>37</v>
      </c>
      <c r="G355" s="76" t="s">
        <v>170</v>
      </c>
      <c r="H355" s="76" t="s">
        <v>581</v>
      </c>
      <c r="I355" s="76" t="s">
        <v>63</v>
      </c>
      <c r="J355" s="42" t="s">
        <v>34</v>
      </c>
      <c r="K355" s="47">
        <v>5000</v>
      </c>
      <c r="T355" s="3">
        <v>14.51</v>
      </c>
      <c r="U355" s="3">
        <f>PRODUCT(K355,L355,M355,N355,O355,P355,Q355,R355,S355,T355)</f>
        <v>72550</v>
      </c>
      <c r="V355" s="77" t="str">
        <f>IF(COUNT(U355:U356)=0,"",INDEX(F355:F356,MATCH(MIN(U355:U356),U355:U356,0)))</f>
        <v>Bukhari Medical Supplies</v>
      </c>
      <c r="W355" s="23" t="str">
        <f>IF(COUNT(U355:U356)=0,"",INDEX(F355:F356,MATCH(SMALL(U355:U356,1),U355:U356,0)))</f>
        <v>Bukhari Medical Supplies</v>
      </c>
      <c r="X355" s="3" t="str">
        <f>IF(COUNT(U355:U356)&lt;2,"",INDEX(F355:F356,MATCH(SMALL(U355:U356,2),U355:U356,0)))</f>
        <v>Yasir Distibution</v>
      </c>
      <c r="Y355" s="3" t="str">
        <f>IF(COUNT(U355:U356)&lt;3,"",INDEX(F355:F356,MATCH(SMALL(U355:U356,3),U355:U356,0)))</f>
        <v/>
      </c>
    </row>
    <row r="356" spans="1:25" ht="30" customHeight="1" x14ac:dyDescent="0.25">
      <c r="A356" s="75"/>
      <c r="B356" s="75"/>
      <c r="C356" s="75"/>
      <c r="D356" s="49" t="s">
        <v>582</v>
      </c>
      <c r="E356" s="49" t="s">
        <v>65</v>
      </c>
      <c r="F356" s="49" t="s">
        <v>15</v>
      </c>
      <c r="G356" s="76"/>
      <c r="H356" s="76"/>
      <c r="I356" s="76"/>
      <c r="J356" s="19" t="s">
        <v>34</v>
      </c>
      <c r="K356" s="45">
        <v>5000</v>
      </c>
      <c r="L356" s="22"/>
      <c r="M356" s="22"/>
      <c r="N356" s="21">
        <v>2.99</v>
      </c>
      <c r="O356" s="22"/>
      <c r="P356" s="22"/>
      <c r="Q356" s="22"/>
      <c r="R356" s="22"/>
      <c r="S356" s="22"/>
      <c r="T356" s="22"/>
      <c r="U356" s="21">
        <f>PRODUCT(K356,L356,M356,N356,O356,P356,Q356,R356,S356,T356)</f>
        <v>14950.000000000002</v>
      </c>
      <c r="V356" s="77"/>
      <c r="W356" s="28"/>
      <c r="X356" s="22"/>
      <c r="Y356" s="22"/>
    </row>
    <row r="357" spans="1:25" ht="15.75" customHeight="1" x14ac:dyDescent="0.25">
      <c r="A357" s="75">
        <v>116</v>
      </c>
      <c r="B357" s="75" t="s">
        <v>328</v>
      </c>
      <c r="C357" s="75" t="s">
        <v>583</v>
      </c>
      <c r="D357" s="46" t="s">
        <v>584</v>
      </c>
      <c r="E357" s="46" t="s">
        <v>585</v>
      </c>
      <c r="F357" s="48" t="s">
        <v>37</v>
      </c>
      <c r="G357" s="76">
        <v>5.0000000000000001E-3</v>
      </c>
      <c r="H357" s="76" t="s">
        <v>331</v>
      </c>
      <c r="I357" s="76" t="s">
        <v>331</v>
      </c>
      <c r="J357" s="42" t="s">
        <v>34</v>
      </c>
      <c r="K357" s="47">
        <v>100</v>
      </c>
      <c r="T357" s="3">
        <v>143.66999999999999</v>
      </c>
      <c r="U357" s="3">
        <f>PRODUCT(K357,L357,M357,N357,O357,P357,Q357,R357,S357,T357)</f>
        <v>14366.999999999998</v>
      </c>
      <c r="V357" s="77" t="str">
        <f>IF(COUNT(U357:U358)=0,"",INDEX(F357:F358,MATCH(MIN(U357:U358),U357:U358,0)))</f>
        <v>Bukhari Medical Supplies</v>
      </c>
      <c r="W357" s="23" t="str">
        <f>IF(COUNT(U357:U358)=0,"",INDEX(F357:F358,MATCH(SMALL(U357:U358,1),U357:U358,0)))</f>
        <v>Bukhari Medical Supplies</v>
      </c>
      <c r="X357" s="3" t="str">
        <f>IF(COUNT(U357:U358)&lt;2,"",INDEX(F357:F358,MATCH(SMALL(U357:U358,2),U357:U358,0)))</f>
        <v>Yasir Distibution</v>
      </c>
      <c r="Y357" s="3" t="str">
        <f>IF(COUNT(U357:U358)&lt;3,"",INDEX(F357:F358,MATCH(SMALL(U357:U358,3),U357:U358,0)))</f>
        <v/>
      </c>
    </row>
    <row r="358" spans="1:25" ht="30" customHeight="1" x14ac:dyDescent="0.25">
      <c r="A358" s="75"/>
      <c r="B358" s="75"/>
      <c r="C358" s="75"/>
      <c r="D358" s="49" t="s">
        <v>586</v>
      </c>
      <c r="E358" s="49" t="s">
        <v>333</v>
      </c>
      <c r="F358" s="49" t="s">
        <v>15</v>
      </c>
      <c r="G358" s="76"/>
      <c r="H358" s="76"/>
      <c r="I358" s="76"/>
      <c r="J358" s="19" t="s">
        <v>34</v>
      </c>
      <c r="K358" s="20">
        <v>100</v>
      </c>
      <c r="L358" s="22"/>
      <c r="M358" s="22"/>
      <c r="N358" s="21">
        <v>136.5</v>
      </c>
      <c r="O358" s="22"/>
      <c r="P358" s="22"/>
      <c r="Q358" s="22"/>
      <c r="R358" s="22"/>
      <c r="S358" s="22"/>
      <c r="T358" s="22"/>
      <c r="U358" s="21">
        <f>PRODUCT(K358,L358,M358,N358,O358,P358,Q358,R358,S358,T358)</f>
        <v>13650</v>
      </c>
      <c r="V358" s="77"/>
      <c r="W358" s="28"/>
      <c r="X358" s="22"/>
      <c r="Y358" s="22"/>
    </row>
    <row r="359" spans="1:25" ht="60.75" customHeight="1" x14ac:dyDescent="0.25">
      <c r="A359" s="75">
        <v>117</v>
      </c>
      <c r="B359" s="75" t="s">
        <v>28</v>
      </c>
      <c r="C359" s="75" t="s">
        <v>587</v>
      </c>
      <c r="D359" s="46" t="s">
        <v>588</v>
      </c>
      <c r="E359" s="46" t="s">
        <v>560</v>
      </c>
      <c r="F359" s="46" t="s">
        <v>14</v>
      </c>
      <c r="G359" s="78" t="s">
        <v>589</v>
      </c>
      <c r="H359" s="41" t="s">
        <v>590</v>
      </c>
      <c r="I359" s="41" t="s">
        <v>473</v>
      </c>
      <c r="J359" s="42" t="s">
        <v>34</v>
      </c>
      <c r="K359" s="47">
        <v>500</v>
      </c>
      <c r="M359" s="3">
        <v>14.4</v>
      </c>
      <c r="U359" s="3">
        <f t="shared" ref="U359:U364" si="14">PRODUCT(K359,L359,M359,N359,O359,P359,Q359,R359,S359,T359)</f>
        <v>7200</v>
      </c>
      <c r="V359" s="77" t="str">
        <f>IF(COUNT(U359:U360)=0,"",INDEX(F359:F360,MATCH(MIN(U359:U360),U359:U360,0)))</f>
        <v>A.K Enterprises</v>
      </c>
      <c r="W359" s="23" t="str">
        <f>IF(COUNT(U359:U360)=0,"",INDEX(F359:F360,MATCH(SMALL(U359:U360,1),U359:U360,0)))</f>
        <v>A.K Enterprises</v>
      </c>
      <c r="X359" s="3" t="str">
        <f>IF(COUNT(U359:U360)&lt;2,"",INDEX(F359:F360,MATCH(SMALL(U359:U360,2),U359:U360,0)))</f>
        <v>Ali Traders</v>
      </c>
      <c r="Y359" s="3" t="str">
        <f>IF(COUNT(U359:U360)&lt;3,"",INDEX(F359:F360,MATCH(SMALL(U359:U360,3),U359:U360,0)))</f>
        <v/>
      </c>
    </row>
    <row r="360" spans="1:25" ht="60.75" customHeight="1" x14ac:dyDescent="0.25">
      <c r="A360" s="75"/>
      <c r="B360" s="75"/>
      <c r="C360" s="75"/>
      <c r="D360" s="49" t="s">
        <v>591</v>
      </c>
      <c r="E360" s="49" t="s">
        <v>31</v>
      </c>
      <c r="F360" s="49" t="s">
        <v>13</v>
      </c>
      <c r="G360" s="78"/>
      <c r="H360" s="50" t="s">
        <v>473</v>
      </c>
      <c r="I360" s="50" t="s">
        <v>473</v>
      </c>
      <c r="J360" s="44" t="s">
        <v>34</v>
      </c>
      <c r="K360" s="45">
        <v>500</v>
      </c>
      <c r="L360" s="21">
        <v>11.26</v>
      </c>
      <c r="M360" s="22"/>
      <c r="N360" s="22"/>
      <c r="O360" s="22"/>
      <c r="P360" s="22"/>
      <c r="Q360" s="22"/>
      <c r="R360" s="22"/>
      <c r="S360" s="22"/>
      <c r="T360" s="22"/>
      <c r="U360" s="21">
        <f t="shared" si="14"/>
        <v>5630</v>
      </c>
      <c r="V360" s="77"/>
      <c r="W360" s="28"/>
      <c r="X360" s="22"/>
      <c r="Y360" s="22"/>
    </row>
    <row r="361" spans="1:25" ht="31.5" customHeight="1" x14ac:dyDescent="0.25">
      <c r="A361" s="75">
        <v>118</v>
      </c>
      <c r="B361" s="75" t="s">
        <v>58</v>
      </c>
      <c r="C361" s="75" t="s">
        <v>592</v>
      </c>
      <c r="D361" s="60" t="s">
        <v>593</v>
      </c>
      <c r="E361" s="60" t="s">
        <v>53</v>
      </c>
      <c r="F361" s="60" t="s">
        <v>13</v>
      </c>
      <c r="G361" s="76" t="s">
        <v>425</v>
      </c>
      <c r="H361" s="41" t="s">
        <v>68</v>
      </c>
      <c r="I361" s="76" t="s">
        <v>171</v>
      </c>
      <c r="J361" s="61" t="s">
        <v>34</v>
      </c>
      <c r="K361" s="62">
        <v>500</v>
      </c>
      <c r="L361" s="63">
        <v>9.9</v>
      </c>
      <c r="U361" s="3">
        <f t="shared" si="14"/>
        <v>4950</v>
      </c>
      <c r="V361" s="77" t="str">
        <f>IF(COUNT(U361:U363)=0,"",INDEX(F361:F363,MATCH(MIN(U361:U363),U361:U363,0)))</f>
        <v>S.A Knitwear</v>
      </c>
      <c r="W361" s="23" t="str">
        <f>IF(COUNT(U361:U363)=0,"",INDEX(F361:F363,MATCH(SMALL(U361:U363,1),U361:U363,0)))</f>
        <v>S.A Knitwear</v>
      </c>
      <c r="X361" s="3" t="str">
        <f>IF(COUNT(U361:U363)&lt;2,"",INDEX(F361:F363,MATCH(SMALL(U361:U363,2),U361:U363,0)))</f>
        <v>A.K Enterprises</v>
      </c>
      <c r="Y361" s="3" t="str">
        <f>IF(COUNT(U361:U363)&lt;3,"",INDEX(F361:F363,MATCH(SMALL(U361:U363,3),U361:U363,0)))</f>
        <v>A.K Enterprises</v>
      </c>
    </row>
    <row r="362" spans="1:25" ht="20.25" customHeight="1" x14ac:dyDescent="0.25">
      <c r="A362" s="75"/>
      <c r="B362" s="75"/>
      <c r="C362" s="75"/>
      <c r="D362" s="46" t="s">
        <v>594</v>
      </c>
      <c r="E362" s="46" t="s">
        <v>96</v>
      </c>
      <c r="F362" s="46" t="s">
        <v>13</v>
      </c>
      <c r="G362" s="76"/>
      <c r="H362" s="76" t="s">
        <v>171</v>
      </c>
      <c r="I362" s="76"/>
      <c r="J362" s="42" t="s">
        <v>34</v>
      </c>
      <c r="K362" s="47">
        <v>500</v>
      </c>
      <c r="L362" s="3">
        <v>30.95</v>
      </c>
      <c r="U362" s="3">
        <f t="shared" si="14"/>
        <v>15475</v>
      </c>
      <c r="V362" s="77"/>
      <c r="W362" s="23"/>
    </row>
    <row r="363" spans="1:25" ht="31.5" customHeight="1" x14ac:dyDescent="0.25">
      <c r="A363" s="75"/>
      <c r="B363" s="75"/>
      <c r="C363" s="75"/>
      <c r="D363" s="49" t="s">
        <v>595</v>
      </c>
      <c r="E363" s="49" t="s">
        <v>129</v>
      </c>
      <c r="F363" s="49" t="s">
        <v>18</v>
      </c>
      <c r="G363" s="76"/>
      <c r="H363" s="76"/>
      <c r="I363" s="76"/>
      <c r="J363" s="44" t="s">
        <v>34</v>
      </c>
      <c r="K363" s="45">
        <v>500</v>
      </c>
      <c r="L363" s="22"/>
      <c r="M363" s="22"/>
      <c r="N363" s="22"/>
      <c r="O363" s="22"/>
      <c r="P363" s="22"/>
      <c r="Q363" s="21">
        <v>8.1999999999999993</v>
      </c>
      <c r="R363" s="22"/>
      <c r="S363" s="22"/>
      <c r="T363" s="22"/>
      <c r="U363" s="21">
        <f t="shared" si="14"/>
        <v>4100</v>
      </c>
      <c r="V363" s="77"/>
      <c r="W363" s="28"/>
      <c r="X363" s="22"/>
      <c r="Y363" s="22"/>
    </row>
    <row r="364" spans="1:25" ht="31.5" customHeight="1" x14ac:dyDescent="0.25">
      <c r="A364" s="75">
        <v>119</v>
      </c>
      <c r="B364" s="75" t="s">
        <v>101</v>
      </c>
      <c r="C364" s="75" t="s">
        <v>596</v>
      </c>
      <c r="D364" s="46" t="s">
        <v>597</v>
      </c>
      <c r="E364" s="46" t="s">
        <v>53</v>
      </c>
      <c r="F364" s="46" t="s">
        <v>13</v>
      </c>
      <c r="G364" s="78" t="s">
        <v>598</v>
      </c>
      <c r="H364" s="78"/>
      <c r="I364" s="76" t="s">
        <v>104</v>
      </c>
      <c r="J364" s="42" t="s">
        <v>34</v>
      </c>
      <c r="K364" s="47">
        <v>500</v>
      </c>
      <c r="L364" s="3">
        <v>92.4</v>
      </c>
      <c r="U364" s="3">
        <f t="shared" si="14"/>
        <v>46200</v>
      </c>
      <c r="V364" s="77" t="str">
        <f>IF(COUNT(U364:U366)=0,"",INDEX(F364:F366,MATCH(MIN(U364:U366),U364:U366,0)))</f>
        <v>Bukhari Medical Supplies</v>
      </c>
      <c r="W364" s="23" t="str">
        <f>IF(COUNT(U364:U366)=0,"",INDEX(F364:F366,MATCH(SMALL(U364:U366,1),U364:U366,0)))</f>
        <v>Bukhari Medical Supplies</v>
      </c>
      <c r="X364" s="3" t="str">
        <f>IF(COUNT(U364:U366)&lt;2,"",INDEX(F364:F366,MATCH(SMALL(U364:U366,2),U364:U366,0)))</f>
        <v>A.K Enterprises</v>
      </c>
      <c r="Y364" s="3" t="str">
        <f>IF(COUNT(U364:U366)&lt;3,"",INDEX(F364:F366,MATCH(SMALL(U364:U366,3),U364:U366,0)))</f>
        <v/>
      </c>
    </row>
    <row r="365" spans="1:25" ht="30" customHeight="1" x14ac:dyDescent="0.25">
      <c r="A365" s="75"/>
      <c r="B365" s="75"/>
      <c r="C365" s="75"/>
      <c r="D365" s="46" t="s">
        <v>599</v>
      </c>
      <c r="E365" s="46" t="s">
        <v>362</v>
      </c>
      <c r="F365" s="46" t="s">
        <v>14</v>
      </c>
      <c r="G365" s="78"/>
      <c r="H365" s="78"/>
      <c r="I365" s="78"/>
      <c r="J365" s="42"/>
      <c r="K365" s="1"/>
      <c r="V365" s="77"/>
      <c r="W365" s="23"/>
    </row>
    <row r="366" spans="1:25" ht="30" customHeight="1" x14ac:dyDescent="0.25">
      <c r="A366" s="75"/>
      <c r="B366" s="75"/>
      <c r="C366" s="75"/>
      <c r="D366" s="49" t="s">
        <v>600</v>
      </c>
      <c r="E366" s="49" t="s">
        <v>107</v>
      </c>
      <c r="F366" s="49" t="s">
        <v>15</v>
      </c>
      <c r="G366" s="78"/>
      <c r="H366" s="78"/>
      <c r="I366" s="78"/>
      <c r="J366" s="19" t="s">
        <v>34</v>
      </c>
      <c r="K366" s="20">
        <v>500</v>
      </c>
      <c r="L366" s="22"/>
      <c r="M366" s="22"/>
      <c r="N366" s="21">
        <v>36</v>
      </c>
      <c r="O366" s="22"/>
      <c r="P366" s="22"/>
      <c r="Q366" s="22"/>
      <c r="R366" s="22"/>
      <c r="S366" s="22"/>
      <c r="T366" s="22"/>
      <c r="U366" s="21">
        <f t="shared" ref="U366:U373" si="15">PRODUCT(K366,L366,M366,N366,O366,P366,Q366,R366,S366,T366)</f>
        <v>18000</v>
      </c>
      <c r="V366" s="77"/>
      <c r="W366" s="28"/>
      <c r="X366" s="22"/>
      <c r="Y366" s="22"/>
    </row>
    <row r="367" spans="1:25" ht="30" customHeight="1" x14ac:dyDescent="0.25">
      <c r="A367" s="75">
        <v>120</v>
      </c>
      <c r="B367" s="75" t="s">
        <v>101</v>
      </c>
      <c r="C367" s="75" t="s">
        <v>596</v>
      </c>
      <c r="D367" s="46" t="s">
        <v>600</v>
      </c>
      <c r="E367" s="46" t="s">
        <v>107</v>
      </c>
      <c r="F367" s="46" t="s">
        <v>15</v>
      </c>
      <c r="G367" s="78" t="s">
        <v>598</v>
      </c>
      <c r="H367" s="76" t="s">
        <v>139</v>
      </c>
      <c r="I367" s="76" t="s">
        <v>139</v>
      </c>
      <c r="J367" s="25" t="s">
        <v>34</v>
      </c>
      <c r="K367" s="26">
        <v>1000</v>
      </c>
      <c r="N367" s="3">
        <v>43</v>
      </c>
      <c r="U367" s="3">
        <f t="shared" si="15"/>
        <v>43000</v>
      </c>
      <c r="V367" s="77" t="str">
        <f>IF(COUNT(U367:U369)=0,"",INDEX(F367:F369,MATCH(MIN(U367:U369),U367:U369,0)))</f>
        <v>Smakz Enterptises</v>
      </c>
      <c r="W367" s="23" t="str">
        <f>IF(COUNT(U367:U369)=0,"",INDEX(F367:F369,MATCH(SMALL(U367:U369,1),U367:U369,0)))</f>
        <v>Smakz Enterptises</v>
      </c>
      <c r="X367" s="3" t="str">
        <f>IF(COUNT(U367:U369)&lt;2,"",INDEX(F367:F369,MATCH(SMALL(U367:U369,2),U367:U369,0)))</f>
        <v>Bukhari Medical Supplies</v>
      </c>
      <c r="Y367" s="3" t="str">
        <f>IF(COUNT(U367:U369)&lt;3,"",INDEX(F367:F369,MATCH(SMALL(U367:U369,3),U367:U369,0)))</f>
        <v>Impressive Biotechnical &amp; Pharmaceuticals</v>
      </c>
    </row>
    <row r="368" spans="1:25" ht="18" customHeight="1" x14ac:dyDescent="0.25">
      <c r="A368" s="75"/>
      <c r="B368" s="75"/>
      <c r="C368" s="75"/>
      <c r="D368" s="43" t="s">
        <v>601</v>
      </c>
      <c r="E368" s="43" t="s">
        <v>46</v>
      </c>
      <c r="F368" s="43" t="s">
        <v>47</v>
      </c>
      <c r="G368" s="78"/>
      <c r="H368" s="78"/>
      <c r="I368" s="78"/>
      <c r="J368" s="44" t="s">
        <v>34</v>
      </c>
      <c r="K368" s="20">
        <v>1000</v>
      </c>
      <c r="L368" s="22"/>
      <c r="M368" s="22"/>
      <c r="N368" s="22"/>
      <c r="O368" s="22"/>
      <c r="P368" s="22"/>
      <c r="Q368" s="22"/>
      <c r="R368" s="21">
        <v>42</v>
      </c>
      <c r="S368" s="22"/>
      <c r="T368" s="22"/>
      <c r="U368" s="21">
        <f t="shared" si="15"/>
        <v>42000</v>
      </c>
      <c r="V368" s="77"/>
      <c r="W368" s="28"/>
      <c r="X368" s="22"/>
      <c r="Y368" s="22"/>
    </row>
    <row r="369" spans="1:25" ht="47.25" customHeight="1" x14ac:dyDescent="0.25">
      <c r="A369" s="75"/>
      <c r="B369" s="75"/>
      <c r="C369" s="75"/>
      <c r="D369" s="46" t="s">
        <v>602</v>
      </c>
      <c r="E369" s="46" t="s">
        <v>57</v>
      </c>
      <c r="F369" s="46" t="s">
        <v>16</v>
      </c>
      <c r="G369" s="78"/>
      <c r="H369" s="78"/>
      <c r="I369" s="78"/>
      <c r="J369" s="42" t="s">
        <v>34</v>
      </c>
      <c r="K369" s="26">
        <v>1000</v>
      </c>
      <c r="O369" s="3">
        <v>84</v>
      </c>
      <c r="U369" s="3">
        <f t="shared" si="15"/>
        <v>84000</v>
      </c>
      <c r="V369" s="77"/>
      <c r="W369" s="23"/>
    </row>
    <row r="370" spans="1:25" ht="31.5" customHeight="1" x14ac:dyDescent="0.25">
      <c r="A370" s="75">
        <v>121</v>
      </c>
      <c r="B370" s="75" t="s">
        <v>58</v>
      </c>
      <c r="C370" s="75" t="s">
        <v>596</v>
      </c>
      <c r="D370" s="46" t="s">
        <v>603</v>
      </c>
      <c r="E370" s="46" t="s">
        <v>129</v>
      </c>
      <c r="F370" s="46" t="s">
        <v>18</v>
      </c>
      <c r="G370" s="76" t="s">
        <v>373</v>
      </c>
      <c r="H370" s="41" t="s">
        <v>171</v>
      </c>
      <c r="I370" s="76" t="s">
        <v>171</v>
      </c>
      <c r="J370" s="42" t="s">
        <v>34</v>
      </c>
      <c r="K370" s="26">
        <v>1000</v>
      </c>
      <c r="Q370" s="3">
        <v>2.2999999999999998</v>
      </c>
      <c r="U370" s="3">
        <f t="shared" si="15"/>
        <v>2300</v>
      </c>
      <c r="V370" s="77" t="str">
        <f>IF(COUNT(U370:U373)=0,"",INDEX(F370:F373,MATCH(MIN(U370:U373),U370:U373,0)))</f>
        <v>Yasir Distibution</v>
      </c>
      <c r="W370" s="23" t="str">
        <f>IF(COUNT(U370:U373)=0,"",INDEX(F370:F373,MATCH(SMALL(U370:U373,1),U370:U373,0)))</f>
        <v>Yasir Distibution</v>
      </c>
      <c r="X370" s="3" t="str">
        <f>IF(COUNT(U370:U373)&lt;2,"",INDEX(F370:F373,MATCH(SMALL(U370:U373,2),U370:U373,0)))</f>
        <v>S.A Knitwear</v>
      </c>
      <c r="Y370" s="3" t="str">
        <f>IF(COUNT(U370:U373)&lt;3,"",INDEX(F370:F373,MATCH(SMALL(U370:U373,3),U370:U373,0)))</f>
        <v>A.K Enterprises</v>
      </c>
    </row>
    <row r="371" spans="1:25" ht="18" customHeight="1" x14ac:dyDescent="0.25">
      <c r="A371" s="75"/>
      <c r="B371" s="75"/>
      <c r="C371" s="75"/>
      <c r="D371" s="49" t="s">
        <v>604</v>
      </c>
      <c r="E371" s="49" t="s">
        <v>36</v>
      </c>
      <c r="F371" s="43" t="s">
        <v>37</v>
      </c>
      <c r="G371" s="76"/>
      <c r="H371" s="76" t="s">
        <v>186</v>
      </c>
      <c r="I371" s="76"/>
      <c r="J371" s="44" t="s">
        <v>34</v>
      </c>
      <c r="K371" s="20">
        <v>1000</v>
      </c>
      <c r="L371" s="22"/>
      <c r="M371" s="22"/>
      <c r="N371" s="22"/>
      <c r="O371" s="22"/>
      <c r="P371" s="22"/>
      <c r="Q371" s="22"/>
      <c r="R371" s="22"/>
      <c r="S371" s="22"/>
      <c r="T371" s="21">
        <v>1.88</v>
      </c>
      <c r="U371" s="21">
        <f t="shared" si="15"/>
        <v>1880</v>
      </c>
      <c r="V371" s="77"/>
      <c r="W371" s="28"/>
      <c r="X371" s="22"/>
      <c r="Y371" s="22"/>
    </row>
    <row r="372" spans="1:25" ht="31.5" customHeight="1" x14ac:dyDescent="0.25">
      <c r="A372" s="75"/>
      <c r="B372" s="75"/>
      <c r="C372" s="75"/>
      <c r="D372" s="46" t="s">
        <v>597</v>
      </c>
      <c r="E372" s="46" t="s">
        <v>53</v>
      </c>
      <c r="F372" s="46" t="s">
        <v>13</v>
      </c>
      <c r="G372" s="76"/>
      <c r="H372" s="76"/>
      <c r="I372" s="76"/>
      <c r="J372" s="42" t="s">
        <v>34</v>
      </c>
      <c r="K372" s="26">
        <v>1000</v>
      </c>
      <c r="L372" s="3">
        <v>2.64</v>
      </c>
      <c r="U372" s="3">
        <f t="shared" si="15"/>
        <v>2640</v>
      </c>
      <c r="V372" s="77"/>
      <c r="W372" s="23"/>
    </row>
    <row r="373" spans="1:25" ht="30" customHeight="1" x14ac:dyDescent="0.25">
      <c r="A373" s="75"/>
      <c r="B373" s="75"/>
      <c r="C373" s="75"/>
      <c r="D373" s="46" t="s">
        <v>605</v>
      </c>
      <c r="E373" s="46" t="s">
        <v>70</v>
      </c>
      <c r="F373" s="46" t="s">
        <v>15</v>
      </c>
      <c r="G373" s="76"/>
      <c r="H373" s="76"/>
      <c r="I373" s="76"/>
      <c r="J373" s="25" t="s">
        <v>34</v>
      </c>
      <c r="K373" s="26">
        <v>1000</v>
      </c>
      <c r="N373" s="3">
        <v>2.99</v>
      </c>
      <c r="U373" s="3">
        <f t="shared" si="15"/>
        <v>2990</v>
      </c>
      <c r="V373" s="77"/>
      <c r="W373" s="23"/>
    </row>
    <row r="374" spans="1:25" ht="15.75" customHeight="1" x14ac:dyDescent="0.25">
      <c r="A374" s="75">
        <v>122</v>
      </c>
      <c r="B374" s="75" t="s">
        <v>198</v>
      </c>
      <c r="C374" s="75" t="s">
        <v>606</v>
      </c>
      <c r="D374" s="46" t="s">
        <v>607</v>
      </c>
      <c r="E374" s="46" t="s">
        <v>362</v>
      </c>
      <c r="F374" s="46" t="s">
        <v>14</v>
      </c>
      <c r="G374" s="76" t="s">
        <v>441</v>
      </c>
      <c r="H374" s="76" t="s">
        <v>608</v>
      </c>
      <c r="I374" s="76" t="s">
        <v>608</v>
      </c>
      <c r="J374" s="42" t="s">
        <v>34</v>
      </c>
      <c r="K374" s="47">
        <v>2000</v>
      </c>
      <c r="M374" s="3">
        <v>9.2899999999999991</v>
      </c>
      <c r="U374" s="3">
        <f t="shared" ref="U374:U389" si="16">PRODUCT(K374,L374,M374,N374,O374,P374,Q374,R374,S374,T374)</f>
        <v>18580</v>
      </c>
      <c r="V374" s="77" t="str">
        <f>IF(COUNT(U374:U382)=0,"",INDEX(F374:F382,MATCH(MIN(U374:U382),U374:U382,0)))</f>
        <v>Impressive Biotechnical &amp; Pharmaceuticals</v>
      </c>
      <c r="W374" s="23" t="str">
        <f>IF(COUNT(U374:U382)=0,"",INDEX(F374:F382,MATCH(SMALL(U374:U382,1),U374:U382,0)))</f>
        <v>Impressive Biotechnical &amp; Pharmaceuticals</v>
      </c>
      <c r="X374" s="3" t="str">
        <f>IF(COUNT(U374:U382)&lt;2,"",INDEX(F374:F382,MATCH(SMALL(U374:U382,2),U374:U382,0)))</f>
        <v>Bukhari Medical Supplies</v>
      </c>
      <c r="Y374" s="3" t="str">
        <f>IF(COUNT(U374:U382)&lt;3,"",INDEX(F374:F382,MATCH(SMALL(U374:U382,3),U374:U382,0)))</f>
        <v>A.K Enterprises</v>
      </c>
    </row>
    <row r="375" spans="1:25" ht="31.5" customHeight="1" x14ac:dyDescent="0.25">
      <c r="A375" s="75"/>
      <c r="B375" s="75"/>
      <c r="C375" s="75"/>
      <c r="D375" s="46" t="s">
        <v>609</v>
      </c>
      <c r="E375" s="46" t="s">
        <v>51</v>
      </c>
      <c r="F375" s="46" t="s">
        <v>14</v>
      </c>
      <c r="G375" s="76"/>
      <c r="H375" s="76"/>
      <c r="I375" s="76"/>
      <c r="J375" s="42" t="s">
        <v>34</v>
      </c>
      <c r="K375" s="47">
        <v>2000</v>
      </c>
      <c r="M375" s="3">
        <v>9.64</v>
      </c>
      <c r="U375" s="3">
        <f t="shared" si="16"/>
        <v>19280</v>
      </c>
      <c r="V375" s="77"/>
      <c r="W375" s="23"/>
    </row>
    <row r="376" spans="1:25" ht="15.75" customHeight="1" x14ac:dyDescent="0.25">
      <c r="A376" s="75"/>
      <c r="B376" s="75"/>
      <c r="C376" s="75"/>
      <c r="D376" s="46" t="s">
        <v>610</v>
      </c>
      <c r="E376" s="46" t="s">
        <v>96</v>
      </c>
      <c r="F376" s="46" t="s">
        <v>13</v>
      </c>
      <c r="G376" s="76"/>
      <c r="H376" s="76"/>
      <c r="I376" s="76"/>
      <c r="J376" s="42" t="s">
        <v>34</v>
      </c>
      <c r="K376" s="47">
        <v>2000</v>
      </c>
      <c r="L376" s="3">
        <v>16.73</v>
      </c>
      <c r="U376" s="3">
        <f t="shared" si="16"/>
        <v>33460</v>
      </c>
      <c r="V376" s="77"/>
      <c r="W376" s="23"/>
    </row>
    <row r="377" spans="1:25" ht="30" customHeight="1" x14ac:dyDescent="0.25">
      <c r="A377" s="75"/>
      <c r="B377" s="75"/>
      <c r="C377" s="75"/>
      <c r="D377" s="46" t="s">
        <v>611</v>
      </c>
      <c r="E377" s="46" t="s">
        <v>125</v>
      </c>
      <c r="F377" s="46" t="s">
        <v>17</v>
      </c>
      <c r="G377" s="76"/>
      <c r="H377" s="76"/>
      <c r="I377" s="76"/>
      <c r="J377" s="25" t="s">
        <v>34</v>
      </c>
      <c r="K377" s="47">
        <v>2000</v>
      </c>
      <c r="P377" s="3">
        <v>8.9600000000000009</v>
      </c>
      <c r="U377" s="3">
        <f t="shared" si="16"/>
        <v>17920</v>
      </c>
      <c r="V377" s="77"/>
      <c r="W377" s="23"/>
    </row>
    <row r="378" spans="1:25" ht="31.5" customHeight="1" x14ac:dyDescent="0.25">
      <c r="A378" s="75"/>
      <c r="B378" s="75"/>
      <c r="C378" s="75"/>
      <c r="D378" s="46" t="s">
        <v>612</v>
      </c>
      <c r="E378" s="46" t="s">
        <v>53</v>
      </c>
      <c r="F378" s="46" t="s">
        <v>13</v>
      </c>
      <c r="G378" s="76"/>
      <c r="H378" s="76"/>
      <c r="I378" s="76"/>
      <c r="J378" s="42" t="s">
        <v>34</v>
      </c>
      <c r="K378" s="47">
        <v>2000</v>
      </c>
      <c r="L378" s="3">
        <v>6.6</v>
      </c>
      <c r="U378" s="3">
        <f t="shared" si="16"/>
        <v>13200</v>
      </c>
      <c r="V378" s="77"/>
      <c r="W378" s="23"/>
    </row>
    <row r="379" spans="1:25" ht="30" customHeight="1" x14ac:dyDescent="0.25">
      <c r="A379" s="75"/>
      <c r="B379" s="75"/>
      <c r="C379" s="75"/>
      <c r="D379" s="46" t="s">
        <v>613</v>
      </c>
      <c r="E379" s="46" t="s">
        <v>70</v>
      </c>
      <c r="F379" s="46" t="s">
        <v>15</v>
      </c>
      <c r="G379" s="76"/>
      <c r="H379" s="76"/>
      <c r="I379" s="76"/>
      <c r="J379" s="25" t="s">
        <v>34</v>
      </c>
      <c r="K379" s="47">
        <v>2000</v>
      </c>
      <c r="N379" s="3">
        <v>6.24</v>
      </c>
      <c r="U379" s="3">
        <f t="shared" si="16"/>
        <v>12480</v>
      </c>
      <c r="V379" s="77"/>
      <c r="W379" s="23"/>
    </row>
    <row r="380" spans="1:25" ht="15" x14ac:dyDescent="0.25">
      <c r="A380" s="75"/>
      <c r="B380" s="75"/>
      <c r="C380" s="75"/>
      <c r="D380" s="48" t="s">
        <v>614</v>
      </c>
      <c r="E380" s="48" t="s">
        <v>46</v>
      </c>
      <c r="F380" s="48" t="s">
        <v>47</v>
      </c>
      <c r="G380" s="76"/>
      <c r="H380" s="76"/>
      <c r="I380" s="76"/>
      <c r="J380" s="42" t="s">
        <v>34</v>
      </c>
      <c r="K380" s="47">
        <v>2000</v>
      </c>
      <c r="R380" s="3">
        <v>15.17</v>
      </c>
      <c r="U380" s="3">
        <f t="shared" si="16"/>
        <v>30340</v>
      </c>
      <c r="V380" s="77"/>
      <c r="W380" s="23"/>
    </row>
    <row r="381" spans="1:25" ht="47.25" customHeight="1" x14ac:dyDescent="0.25">
      <c r="A381" s="75"/>
      <c r="B381" s="75"/>
      <c r="C381" s="75"/>
      <c r="D381" s="49" t="s">
        <v>615</v>
      </c>
      <c r="E381" s="49" t="s">
        <v>57</v>
      </c>
      <c r="F381" s="49" t="s">
        <v>16</v>
      </c>
      <c r="G381" s="76"/>
      <c r="H381" s="50" t="s">
        <v>616</v>
      </c>
      <c r="I381" s="76"/>
      <c r="J381" s="44" t="s">
        <v>34</v>
      </c>
      <c r="K381" s="45">
        <v>2000</v>
      </c>
      <c r="L381" s="21"/>
      <c r="M381" s="21"/>
      <c r="N381" s="21"/>
      <c r="O381" s="21">
        <v>4.2</v>
      </c>
      <c r="P381" s="21"/>
      <c r="Q381" s="21"/>
      <c r="R381" s="21"/>
      <c r="S381" s="21"/>
      <c r="T381" s="21"/>
      <c r="U381" s="21">
        <f t="shared" si="16"/>
        <v>8400</v>
      </c>
      <c r="V381" s="77"/>
      <c r="W381" s="28"/>
      <c r="X381" s="22"/>
      <c r="Y381" s="22"/>
    </row>
    <row r="382" spans="1:25" ht="31.5" customHeight="1" x14ac:dyDescent="0.25">
      <c r="A382" s="75"/>
      <c r="B382" s="75"/>
      <c r="C382" s="75"/>
      <c r="D382" s="60" t="s">
        <v>617</v>
      </c>
      <c r="E382" s="60" t="s">
        <v>618</v>
      </c>
      <c r="F382" s="64" t="s">
        <v>37</v>
      </c>
      <c r="G382" s="76"/>
      <c r="H382" s="65" t="s">
        <v>82</v>
      </c>
      <c r="I382" s="76"/>
      <c r="J382" s="61" t="s">
        <v>34</v>
      </c>
      <c r="K382" s="62">
        <v>2000</v>
      </c>
      <c r="L382" s="63"/>
      <c r="M382" s="63"/>
      <c r="N382" s="63"/>
      <c r="O382" s="63"/>
      <c r="P382" s="63"/>
      <c r="Q382" s="63"/>
      <c r="R382" s="63"/>
      <c r="S382" s="63"/>
      <c r="T382" s="63">
        <v>23.49</v>
      </c>
      <c r="U382" s="3">
        <f t="shared" si="16"/>
        <v>46980</v>
      </c>
      <c r="V382" s="77"/>
      <c r="W382" s="23"/>
    </row>
    <row r="383" spans="1:25" ht="30" customHeight="1" x14ac:dyDescent="0.25">
      <c r="A383" s="75">
        <v>123</v>
      </c>
      <c r="B383" s="75" t="s">
        <v>198</v>
      </c>
      <c r="C383" s="75" t="s">
        <v>606</v>
      </c>
      <c r="D383" s="46" t="s">
        <v>611</v>
      </c>
      <c r="E383" s="46" t="s">
        <v>125</v>
      </c>
      <c r="F383" s="46" t="s">
        <v>17</v>
      </c>
      <c r="G383" s="76" t="s">
        <v>488</v>
      </c>
      <c r="H383" s="76" t="s">
        <v>608</v>
      </c>
      <c r="I383" s="76" t="s">
        <v>608</v>
      </c>
      <c r="J383" s="25" t="s">
        <v>34</v>
      </c>
      <c r="K383" s="26">
        <v>3000</v>
      </c>
      <c r="P383" s="3">
        <v>12.8</v>
      </c>
      <c r="U383" s="3">
        <f t="shared" si="16"/>
        <v>38400</v>
      </c>
      <c r="V383" s="77" t="str">
        <f>IF(COUNT(U383:U391)=0,"",INDEX(F383:F391,MATCH(MIN(U383:U391),U383:U391,0)))</f>
        <v>Impressive Biotechnical &amp; Pharmaceuticals</v>
      </c>
      <c r="W383" s="23" t="str">
        <f>IF(COUNT(U383:U391)=0,"",INDEX(F383:F391,MATCH(SMALL(U383:U391,1),U383:U391,0)))</f>
        <v>Impressive Biotechnical &amp; Pharmaceuticals</v>
      </c>
      <c r="X383" s="3" t="str">
        <f>IF(COUNT(U383:U391)&lt;2,"",INDEX(F383:F391,MATCH(SMALL(U383:U391,2),U383:U391,0)))</f>
        <v>Bukhari Medical Supplies</v>
      </c>
      <c r="Y383" s="3" t="str">
        <f>IF(COUNT(U383:U391)&lt;3,"",INDEX(F383:F391,MATCH(SMALL(U383:U391,3),U383:U391,0)))</f>
        <v>A.K Enterprises</v>
      </c>
    </row>
    <row r="384" spans="1:25" ht="18" customHeight="1" x14ac:dyDescent="0.25">
      <c r="A384" s="75"/>
      <c r="B384" s="75"/>
      <c r="C384" s="75"/>
      <c r="D384" s="48" t="s">
        <v>614</v>
      </c>
      <c r="E384" s="48" t="s">
        <v>46</v>
      </c>
      <c r="F384" s="48" t="s">
        <v>47</v>
      </c>
      <c r="G384" s="76"/>
      <c r="H384" s="76"/>
      <c r="I384" s="76"/>
      <c r="J384" s="42" t="s">
        <v>34</v>
      </c>
      <c r="K384" s="26">
        <v>3000</v>
      </c>
      <c r="R384" s="3">
        <v>25.25</v>
      </c>
      <c r="U384" s="3">
        <f t="shared" si="16"/>
        <v>75750</v>
      </c>
      <c r="V384" s="77"/>
      <c r="W384" s="23"/>
    </row>
    <row r="385" spans="1:25" ht="18" customHeight="1" x14ac:dyDescent="0.25">
      <c r="A385" s="75"/>
      <c r="B385" s="75"/>
      <c r="C385" s="75"/>
      <c r="D385" s="46" t="s">
        <v>619</v>
      </c>
      <c r="E385" s="46" t="s">
        <v>362</v>
      </c>
      <c r="F385" s="46" t="s">
        <v>14</v>
      </c>
      <c r="G385" s="76"/>
      <c r="H385" s="76"/>
      <c r="I385" s="76"/>
      <c r="J385" s="42" t="s">
        <v>34</v>
      </c>
      <c r="K385" s="26">
        <v>3000</v>
      </c>
      <c r="M385" s="3">
        <v>13.14</v>
      </c>
      <c r="U385" s="3">
        <f t="shared" si="16"/>
        <v>39420</v>
      </c>
      <c r="V385" s="77"/>
      <c r="W385" s="23"/>
    </row>
    <row r="386" spans="1:25" ht="31.5" customHeight="1" x14ac:dyDescent="0.25">
      <c r="A386" s="75"/>
      <c r="B386" s="75"/>
      <c r="C386" s="75"/>
      <c r="D386" s="46" t="s">
        <v>620</v>
      </c>
      <c r="E386" s="46" t="s">
        <v>51</v>
      </c>
      <c r="F386" s="46" t="s">
        <v>14</v>
      </c>
      <c r="G386" s="76"/>
      <c r="H386" s="76"/>
      <c r="I386" s="76"/>
      <c r="J386" s="42" t="s">
        <v>34</v>
      </c>
      <c r="K386" s="26">
        <v>3000</v>
      </c>
      <c r="M386" s="3">
        <v>12.43</v>
      </c>
      <c r="U386" s="3">
        <f t="shared" si="16"/>
        <v>37290</v>
      </c>
      <c r="V386" s="77"/>
      <c r="W386" s="23"/>
    </row>
    <row r="387" spans="1:25" ht="18" customHeight="1" x14ac:dyDescent="0.25">
      <c r="A387" s="75"/>
      <c r="B387" s="75"/>
      <c r="C387" s="75"/>
      <c r="D387" s="46" t="s">
        <v>610</v>
      </c>
      <c r="E387" s="46" t="s">
        <v>96</v>
      </c>
      <c r="F387" s="46" t="s">
        <v>13</v>
      </c>
      <c r="G387" s="76"/>
      <c r="H387" s="76"/>
      <c r="I387" s="76"/>
      <c r="J387" s="42" t="s">
        <v>34</v>
      </c>
      <c r="K387" s="26">
        <v>3000</v>
      </c>
      <c r="L387" s="3">
        <v>27.69</v>
      </c>
      <c r="U387" s="3">
        <f t="shared" si="16"/>
        <v>83070</v>
      </c>
      <c r="V387" s="77"/>
      <c r="W387" s="23"/>
    </row>
    <row r="388" spans="1:25" ht="30" customHeight="1" x14ac:dyDescent="0.25">
      <c r="A388" s="75"/>
      <c r="B388" s="75"/>
      <c r="C388" s="75"/>
      <c r="D388" s="46" t="s">
        <v>613</v>
      </c>
      <c r="E388" s="46" t="s">
        <v>70</v>
      </c>
      <c r="F388" s="46" t="s">
        <v>15</v>
      </c>
      <c r="G388" s="76"/>
      <c r="H388" s="76"/>
      <c r="I388" s="76"/>
      <c r="J388" s="25" t="s">
        <v>34</v>
      </c>
      <c r="K388" s="26">
        <v>3000</v>
      </c>
      <c r="N388" s="3">
        <v>7.55</v>
      </c>
      <c r="U388" s="3">
        <f t="shared" si="16"/>
        <v>22650</v>
      </c>
      <c r="V388" s="77"/>
      <c r="W388" s="23"/>
    </row>
    <row r="389" spans="1:25" ht="31.5" customHeight="1" x14ac:dyDescent="0.25">
      <c r="A389" s="75"/>
      <c r="B389" s="75"/>
      <c r="C389" s="75"/>
      <c r="D389" s="46" t="s">
        <v>612</v>
      </c>
      <c r="E389" s="46" t="s">
        <v>53</v>
      </c>
      <c r="F389" s="46" t="s">
        <v>13</v>
      </c>
      <c r="G389" s="76"/>
      <c r="H389" s="76"/>
      <c r="I389" s="76"/>
      <c r="J389" s="42" t="s">
        <v>34</v>
      </c>
      <c r="K389" s="26">
        <v>3000</v>
      </c>
      <c r="L389" s="3">
        <v>8.98</v>
      </c>
      <c r="U389" s="3">
        <f t="shared" si="16"/>
        <v>26940</v>
      </c>
      <c r="V389" s="77"/>
      <c r="W389" s="23"/>
    </row>
    <row r="390" spans="1:25" ht="30" customHeight="1" x14ac:dyDescent="0.25">
      <c r="A390" s="75"/>
      <c r="B390" s="75"/>
      <c r="C390" s="75"/>
      <c r="D390" s="46" t="s">
        <v>621</v>
      </c>
      <c r="E390" s="46" t="s">
        <v>622</v>
      </c>
      <c r="F390" s="46" t="s">
        <v>622</v>
      </c>
      <c r="G390" s="76"/>
      <c r="H390" s="76"/>
      <c r="I390" s="76"/>
      <c r="J390" s="42"/>
      <c r="K390" s="1"/>
      <c r="V390" s="77"/>
      <c r="W390" s="23"/>
    </row>
    <row r="391" spans="1:25" ht="47.25" customHeight="1" x14ac:dyDescent="0.25">
      <c r="A391" s="75"/>
      <c r="B391" s="75"/>
      <c r="C391" s="75"/>
      <c r="D391" s="49" t="s">
        <v>623</v>
      </c>
      <c r="E391" s="49" t="s">
        <v>57</v>
      </c>
      <c r="F391" s="49" t="s">
        <v>16</v>
      </c>
      <c r="G391" s="76"/>
      <c r="H391" s="50" t="s">
        <v>616</v>
      </c>
      <c r="I391" s="76"/>
      <c r="J391" s="44" t="s">
        <v>34</v>
      </c>
      <c r="K391" s="20">
        <v>3000</v>
      </c>
      <c r="L391" s="21"/>
      <c r="M391" s="21"/>
      <c r="N391" s="21"/>
      <c r="O391" s="21">
        <v>6.8</v>
      </c>
      <c r="P391" s="21"/>
      <c r="Q391" s="21"/>
      <c r="R391" s="21"/>
      <c r="S391" s="21"/>
      <c r="T391" s="21"/>
      <c r="U391" s="21">
        <f t="shared" ref="U391:U403" si="17">PRODUCT(K391,L391,M391,N391,O391,P391,Q391,R391,S391,T391)</f>
        <v>20400</v>
      </c>
      <c r="V391" s="77"/>
      <c r="W391" s="28"/>
      <c r="X391" s="22"/>
      <c r="Y391" s="22"/>
    </row>
    <row r="392" spans="1:25" ht="31.5" customHeight="1" x14ac:dyDescent="0.25">
      <c r="A392" s="75">
        <v>124</v>
      </c>
      <c r="B392" s="75" t="s">
        <v>198</v>
      </c>
      <c r="C392" s="75" t="s">
        <v>624</v>
      </c>
      <c r="D392" s="46" t="s">
        <v>625</v>
      </c>
      <c r="E392" s="46" t="s">
        <v>53</v>
      </c>
      <c r="F392" s="46" t="s">
        <v>13</v>
      </c>
      <c r="G392" s="76" t="s">
        <v>441</v>
      </c>
      <c r="H392" s="76" t="s">
        <v>608</v>
      </c>
      <c r="I392" s="76" t="s">
        <v>608</v>
      </c>
      <c r="J392" s="42" t="s">
        <v>34</v>
      </c>
      <c r="K392" s="47">
        <v>5000</v>
      </c>
      <c r="L392" s="3">
        <v>6.47</v>
      </c>
      <c r="U392" s="3">
        <f t="shared" si="17"/>
        <v>32350</v>
      </c>
      <c r="V392" s="77" t="str">
        <f>IF(COUNT(U392:U398)=0,"",INDEX(F392:F398,MATCH(MIN(U392:U398),U392:U398,0)))</f>
        <v>Bukhari Medical Supplies</v>
      </c>
      <c r="W392" s="23" t="str">
        <f>IF(COUNT(U392:U398)=0,"",INDEX(F392:F398,MATCH(SMALL(U392:U398,1),U392:U398,0)))</f>
        <v>Bukhari Medical Supplies</v>
      </c>
      <c r="X392" s="3" t="str">
        <f>IF(COUNT(U392:U398)&lt;2,"",INDEX(F392:F398,MATCH(SMALL(U392:U398,2),U392:U398,0)))</f>
        <v>Yasir Distibution</v>
      </c>
      <c r="Y392" s="3" t="str">
        <f>IF(COUNT(U392:U398)&lt;3,"",INDEX(F392:F398,MATCH(SMALL(U392:U398,3),U392:U398,0)))</f>
        <v>S.A Knitwear</v>
      </c>
    </row>
    <row r="393" spans="1:25" ht="30" customHeight="1" x14ac:dyDescent="0.25">
      <c r="A393" s="75"/>
      <c r="B393" s="75"/>
      <c r="C393" s="75"/>
      <c r="D393" s="46" t="s">
        <v>626</v>
      </c>
      <c r="E393" s="46" t="s">
        <v>125</v>
      </c>
      <c r="F393" s="46" t="s">
        <v>17</v>
      </c>
      <c r="G393" s="76"/>
      <c r="H393" s="76"/>
      <c r="I393" s="76"/>
      <c r="J393" s="25" t="s">
        <v>34</v>
      </c>
      <c r="K393" s="47">
        <v>5000</v>
      </c>
      <c r="P393" s="3">
        <v>9.24</v>
      </c>
      <c r="U393" s="3">
        <f t="shared" si="17"/>
        <v>46200</v>
      </c>
      <c r="V393" s="77"/>
      <c r="W393" s="23"/>
    </row>
    <row r="394" spans="1:25" ht="30" customHeight="1" x14ac:dyDescent="0.25">
      <c r="A394" s="75"/>
      <c r="B394" s="75"/>
      <c r="C394" s="75"/>
      <c r="D394" s="49" t="s">
        <v>627</v>
      </c>
      <c r="E394" s="49" t="s">
        <v>107</v>
      </c>
      <c r="F394" s="49" t="s">
        <v>15</v>
      </c>
      <c r="G394" s="76"/>
      <c r="H394" s="76"/>
      <c r="I394" s="76"/>
      <c r="J394" s="19" t="s">
        <v>34</v>
      </c>
      <c r="K394" s="45">
        <v>5000</v>
      </c>
      <c r="L394" s="22"/>
      <c r="M394" s="22"/>
      <c r="N394" s="21">
        <v>2.5</v>
      </c>
      <c r="O394" s="22"/>
      <c r="P394" s="22"/>
      <c r="Q394" s="22"/>
      <c r="R394" s="22"/>
      <c r="S394" s="22"/>
      <c r="T394" s="22"/>
      <c r="U394" s="21">
        <f t="shared" si="17"/>
        <v>12500</v>
      </c>
      <c r="V394" s="77"/>
      <c r="W394" s="28"/>
      <c r="X394" s="22"/>
      <c r="Y394" s="22"/>
    </row>
    <row r="395" spans="1:25" ht="31.5" customHeight="1" x14ac:dyDescent="0.25">
      <c r="A395" s="75"/>
      <c r="B395" s="75"/>
      <c r="C395" s="75"/>
      <c r="D395" s="46" t="s">
        <v>628</v>
      </c>
      <c r="E395" s="46" t="s">
        <v>129</v>
      </c>
      <c r="F395" s="46" t="s">
        <v>18</v>
      </c>
      <c r="G395" s="76"/>
      <c r="H395" s="76"/>
      <c r="I395" s="76"/>
      <c r="J395" s="42" t="s">
        <v>34</v>
      </c>
      <c r="K395" s="47">
        <v>5000</v>
      </c>
      <c r="Q395" s="3">
        <v>3.4</v>
      </c>
      <c r="U395" s="3">
        <f t="shared" si="17"/>
        <v>17000</v>
      </c>
      <c r="V395" s="77"/>
      <c r="W395" s="23"/>
    </row>
    <row r="396" spans="1:25" ht="47.25" customHeight="1" x14ac:dyDescent="0.25">
      <c r="A396" s="75"/>
      <c r="B396" s="75"/>
      <c r="C396" s="75"/>
      <c r="D396" s="46" t="s">
        <v>629</v>
      </c>
      <c r="E396" s="46" t="s">
        <v>57</v>
      </c>
      <c r="F396" s="46" t="s">
        <v>16</v>
      </c>
      <c r="G396" s="76"/>
      <c r="H396" s="76"/>
      <c r="I396" s="76"/>
      <c r="J396" s="42" t="s">
        <v>34</v>
      </c>
      <c r="K396" s="47">
        <v>5000</v>
      </c>
      <c r="O396" s="3">
        <v>4</v>
      </c>
      <c r="U396" s="3">
        <f t="shared" si="17"/>
        <v>20000</v>
      </c>
      <c r="V396" s="77"/>
      <c r="W396" s="23"/>
    </row>
    <row r="397" spans="1:25" ht="15.75" customHeight="1" x14ac:dyDescent="0.25">
      <c r="A397" s="75"/>
      <c r="B397" s="75"/>
      <c r="C397" s="75"/>
      <c r="D397" s="56" t="s">
        <v>630</v>
      </c>
      <c r="E397" s="56" t="s">
        <v>36</v>
      </c>
      <c r="F397" s="66" t="s">
        <v>37</v>
      </c>
      <c r="G397" s="76"/>
      <c r="H397" s="76" t="s">
        <v>201</v>
      </c>
      <c r="I397" s="76"/>
      <c r="J397" s="58" t="s">
        <v>34</v>
      </c>
      <c r="K397" s="59">
        <v>5000</v>
      </c>
      <c r="L397" s="34"/>
      <c r="M397" s="34"/>
      <c r="N397" s="34"/>
      <c r="O397" s="34"/>
      <c r="P397" s="34"/>
      <c r="Q397" s="34"/>
      <c r="R397" s="34"/>
      <c r="S397" s="34"/>
      <c r="T397" s="34">
        <v>3.13</v>
      </c>
      <c r="U397" s="34">
        <f t="shared" si="17"/>
        <v>15650</v>
      </c>
      <c r="V397" s="77"/>
      <c r="W397" s="34"/>
      <c r="X397" s="34"/>
      <c r="Y397" s="34"/>
    </row>
    <row r="398" spans="1:25" ht="31.5" customHeight="1" x14ac:dyDescent="0.25">
      <c r="A398" s="75"/>
      <c r="B398" s="75"/>
      <c r="C398" s="75"/>
      <c r="D398" s="56" t="s">
        <v>631</v>
      </c>
      <c r="E398" s="56" t="s">
        <v>362</v>
      </c>
      <c r="F398" s="56" t="s">
        <v>14</v>
      </c>
      <c r="G398" s="76"/>
      <c r="H398" s="76"/>
      <c r="I398" s="76"/>
      <c r="J398" s="58" t="s">
        <v>34</v>
      </c>
      <c r="K398" s="59">
        <v>5000</v>
      </c>
      <c r="L398" s="34"/>
      <c r="M398" s="34">
        <v>4.4800000000000004</v>
      </c>
      <c r="N398" s="34"/>
      <c r="O398" s="34"/>
      <c r="P398" s="34"/>
      <c r="Q398" s="34"/>
      <c r="R398" s="34"/>
      <c r="S398" s="34"/>
      <c r="T398" s="34"/>
      <c r="U398" s="34">
        <f t="shared" si="17"/>
        <v>22400.000000000004</v>
      </c>
      <c r="V398" s="77"/>
      <c r="W398" s="34"/>
      <c r="X398" s="34"/>
      <c r="Y398" s="34"/>
    </row>
    <row r="399" spans="1:25" ht="31.5" customHeight="1" x14ac:dyDescent="0.25">
      <c r="A399" s="75">
        <v>125</v>
      </c>
      <c r="B399" s="75" t="s">
        <v>198</v>
      </c>
      <c r="C399" s="75" t="s">
        <v>624</v>
      </c>
      <c r="D399" s="46" t="s">
        <v>632</v>
      </c>
      <c r="E399" s="46" t="s">
        <v>51</v>
      </c>
      <c r="F399" s="46" t="s">
        <v>14</v>
      </c>
      <c r="G399" s="76" t="s">
        <v>488</v>
      </c>
      <c r="H399" s="76" t="s">
        <v>608</v>
      </c>
      <c r="I399" s="76" t="s">
        <v>608</v>
      </c>
      <c r="J399" s="42" t="s">
        <v>34</v>
      </c>
      <c r="K399" s="47">
        <v>10000</v>
      </c>
      <c r="M399" s="3">
        <v>13.14</v>
      </c>
      <c r="U399" s="3">
        <f t="shared" si="17"/>
        <v>131400</v>
      </c>
      <c r="V399" s="77" t="str">
        <f>IF(COUNT(U399:U403)=0,"",INDEX(F399:F403,MATCH(MIN(U399:U403),U399:U403,0)))</f>
        <v>Bukhari Medical Supplies</v>
      </c>
      <c r="W399" s="23" t="str">
        <f>IF(COUNT(U399:U403)=0,"",INDEX(F399:F403,MATCH(SMALL(U399:U403,1),U399:U403,0)))</f>
        <v>Bukhari Medical Supplies</v>
      </c>
      <c r="X399" s="3" t="str">
        <f>IF(COUNT(U399:U403)&lt;2,"",INDEX(F399:F403,MATCH(SMALL(U399:U403,2),U399:U403,0)))</f>
        <v>Impressive Biotechnical &amp; Pharmaceuticals</v>
      </c>
      <c r="Y399" s="3" t="str">
        <f>IF(COUNT(U399:U403)&lt;3,"",INDEX(F399:F403,MATCH(SMALL(U399:U403,3),U399:U403,0)))</f>
        <v>A.K Enterprises</v>
      </c>
    </row>
    <row r="400" spans="1:25" ht="31.5" customHeight="1" x14ac:dyDescent="0.25">
      <c r="A400" s="75"/>
      <c r="B400" s="75"/>
      <c r="C400" s="75"/>
      <c r="D400" s="46" t="s">
        <v>625</v>
      </c>
      <c r="E400" s="46" t="s">
        <v>53</v>
      </c>
      <c r="F400" s="46" t="s">
        <v>13</v>
      </c>
      <c r="G400" s="76"/>
      <c r="H400" s="76"/>
      <c r="I400" s="76"/>
      <c r="J400" s="42" t="s">
        <v>34</v>
      </c>
      <c r="K400" s="47">
        <v>10000</v>
      </c>
      <c r="L400" s="3">
        <v>8.58</v>
      </c>
      <c r="U400" s="3">
        <f t="shared" si="17"/>
        <v>85800</v>
      </c>
      <c r="V400" s="77"/>
      <c r="W400" s="23"/>
    </row>
    <row r="401" spans="1:25" ht="30" customHeight="1" x14ac:dyDescent="0.25">
      <c r="A401" s="75"/>
      <c r="B401" s="75"/>
      <c r="C401" s="75"/>
      <c r="D401" s="46" t="s">
        <v>633</v>
      </c>
      <c r="E401" s="46" t="s">
        <v>125</v>
      </c>
      <c r="F401" s="46" t="s">
        <v>17</v>
      </c>
      <c r="G401" s="76"/>
      <c r="H401" s="76"/>
      <c r="I401" s="76"/>
      <c r="J401" s="25" t="s">
        <v>34</v>
      </c>
      <c r="K401" s="47">
        <v>10000</v>
      </c>
      <c r="P401" s="3">
        <v>10.65</v>
      </c>
      <c r="U401" s="3">
        <f t="shared" si="17"/>
        <v>106500</v>
      </c>
      <c r="V401" s="77"/>
      <c r="W401" s="23"/>
    </row>
    <row r="402" spans="1:25" ht="30" customHeight="1" x14ac:dyDescent="0.25">
      <c r="A402" s="75"/>
      <c r="B402" s="75"/>
      <c r="C402" s="75"/>
      <c r="D402" s="49" t="s">
        <v>627</v>
      </c>
      <c r="E402" s="49" t="s">
        <v>107</v>
      </c>
      <c r="F402" s="49" t="s">
        <v>15</v>
      </c>
      <c r="G402" s="76"/>
      <c r="H402" s="76"/>
      <c r="I402" s="76"/>
      <c r="J402" s="19" t="s">
        <v>34</v>
      </c>
      <c r="K402" s="45">
        <v>10000</v>
      </c>
      <c r="L402" s="22"/>
      <c r="M402" s="22"/>
      <c r="N402" s="21">
        <v>4.0999999999999996</v>
      </c>
      <c r="O402" s="22"/>
      <c r="P402" s="22"/>
      <c r="Q402" s="22"/>
      <c r="R402" s="22"/>
      <c r="S402" s="22"/>
      <c r="T402" s="22"/>
      <c r="U402" s="21">
        <f t="shared" si="17"/>
        <v>41000</v>
      </c>
      <c r="V402" s="77"/>
      <c r="W402" s="28"/>
      <c r="X402" s="22"/>
      <c r="Y402" s="22"/>
    </row>
    <row r="403" spans="1:25" ht="47.25" customHeight="1" x14ac:dyDescent="0.25">
      <c r="A403" s="75"/>
      <c r="B403" s="75"/>
      <c r="C403" s="75"/>
      <c r="D403" s="56" t="s">
        <v>634</v>
      </c>
      <c r="E403" s="56" t="s">
        <v>57</v>
      </c>
      <c r="F403" s="56" t="s">
        <v>16</v>
      </c>
      <c r="G403" s="76"/>
      <c r="H403" s="67" t="s">
        <v>616</v>
      </c>
      <c r="I403" s="76"/>
      <c r="J403" s="58" t="s">
        <v>34</v>
      </c>
      <c r="K403" s="59">
        <v>10000</v>
      </c>
      <c r="L403" s="34"/>
      <c r="M403" s="34"/>
      <c r="N403" s="34"/>
      <c r="O403" s="34">
        <v>6.8</v>
      </c>
      <c r="P403" s="34"/>
      <c r="Q403" s="34"/>
      <c r="R403" s="34"/>
      <c r="S403" s="34"/>
      <c r="T403" s="34"/>
      <c r="U403" s="34">
        <f t="shared" si="17"/>
        <v>68000</v>
      </c>
      <c r="V403" s="77"/>
      <c r="W403" s="34"/>
      <c r="X403" s="34"/>
      <c r="Y403" s="34"/>
    </row>
    <row r="404" spans="1:25" ht="20.25" customHeight="1" x14ac:dyDescent="0.25">
      <c r="A404" s="75">
        <v>126</v>
      </c>
      <c r="B404" s="75" t="s">
        <v>28</v>
      </c>
      <c r="C404" s="75" t="s">
        <v>635</v>
      </c>
      <c r="D404" s="49" t="s">
        <v>636</v>
      </c>
      <c r="E404" s="49" t="s">
        <v>36</v>
      </c>
      <c r="F404" s="43" t="s">
        <v>37</v>
      </c>
      <c r="G404" s="78" t="s">
        <v>637</v>
      </c>
      <c r="H404" s="50" t="s">
        <v>638</v>
      </c>
      <c r="I404" s="76" t="s">
        <v>473</v>
      </c>
      <c r="J404" s="44" t="s">
        <v>34</v>
      </c>
      <c r="K404" s="45">
        <v>10000</v>
      </c>
      <c r="L404" s="22"/>
      <c r="M404" s="22"/>
      <c r="N404" s="22"/>
      <c r="O404" s="22"/>
      <c r="P404" s="22"/>
      <c r="Q404" s="22"/>
      <c r="R404" s="22"/>
      <c r="S404" s="22"/>
      <c r="T404" s="21">
        <v>10</v>
      </c>
      <c r="U404" s="21">
        <f t="shared" ref="U404:U409" si="18">PRODUCT(K404,L404,M404,N404,O404,P404,Q404,R404,S404,T404)</f>
        <v>100000</v>
      </c>
      <c r="V404" s="77" t="str">
        <f>IF(COUNT(U404:U405)=0,"",INDEX(F404:F405,MATCH(MIN(U404:U405),U404:U405,0)))</f>
        <v>Yasir Distibution</v>
      </c>
      <c r="W404" s="28" t="str">
        <f>IF(COUNT(U404:U405)=0,"",INDEX(F404:F405,MATCH(SMALL(U404:U405,1),U404:U405,0)))</f>
        <v>Yasir Distibution</v>
      </c>
      <c r="X404" s="22" t="str">
        <f>IF(COUNT(U404:U405)&lt;2,"",INDEX(F404:F405,MATCH(SMALL(U404:U405,2),U404:U405,0)))</f>
        <v>Ali Traders</v>
      </c>
      <c r="Y404" s="22" t="str">
        <f>IF(COUNT(U404:U405)&lt;3,"",INDEX(F404:F405,MATCH(SMALL(U404:U405,3),U404:U405,0)))</f>
        <v/>
      </c>
    </row>
    <row r="405" spans="1:25" ht="31.5" customHeight="1" x14ac:dyDescent="0.25">
      <c r="A405" s="75"/>
      <c r="B405" s="75"/>
      <c r="C405" s="75"/>
      <c r="D405" s="46" t="s">
        <v>639</v>
      </c>
      <c r="E405" s="46" t="s">
        <v>577</v>
      </c>
      <c r="F405" s="46" t="s">
        <v>14</v>
      </c>
      <c r="G405" s="78"/>
      <c r="H405" s="52" t="s">
        <v>640</v>
      </c>
      <c r="I405" s="76"/>
      <c r="J405" s="42" t="s">
        <v>34</v>
      </c>
      <c r="K405" s="47">
        <v>10000</v>
      </c>
      <c r="M405" s="3">
        <v>14</v>
      </c>
      <c r="U405" s="3">
        <f t="shared" si="18"/>
        <v>140000</v>
      </c>
      <c r="V405" s="77"/>
      <c r="W405" s="23"/>
    </row>
    <row r="406" spans="1:25" ht="15" customHeight="1" x14ac:dyDescent="0.25">
      <c r="A406" s="75">
        <v>127</v>
      </c>
      <c r="B406" s="75" t="s">
        <v>28</v>
      </c>
      <c r="C406" s="75" t="s">
        <v>641</v>
      </c>
      <c r="D406" s="48" t="s">
        <v>642</v>
      </c>
      <c r="E406" s="48" t="s">
        <v>46</v>
      </c>
      <c r="F406" s="48" t="s">
        <v>47</v>
      </c>
      <c r="G406" s="76" t="s">
        <v>94</v>
      </c>
      <c r="H406" s="76" t="s">
        <v>89</v>
      </c>
      <c r="I406" s="76" t="s">
        <v>89</v>
      </c>
      <c r="J406" s="42" t="s">
        <v>34</v>
      </c>
      <c r="K406" s="47">
        <v>1000</v>
      </c>
      <c r="R406" s="3">
        <v>110</v>
      </c>
      <c r="U406" s="3">
        <f t="shared" si="18"/>
        <v>110000</v>
      </c>
      <c r="V406" s="77" t="str">
        <f>IF(COUNT(U406:U407)=0,"",INDEX(F406:F407,MATCH(MIN(U406:U407),U406:U407,0)))</f>
        <v>Bukhari Medical Supplies</v>
      </c>
      <c r="W406" s="23" t="str">
        <f>IF(COUNT(U406:U407)=0,"",INDEX(F406:F407,MATCH(SMALL(U406:U407,1),U406:U407,0)))</f>
        <v>Bukhari Medical Supplies</v>
      </c>
      <c r="X406" s="3" t="str">
        <f>IF(COUNT(U406:U407)&lt;2,"",INDEX(F406:F407,MATCH(SMALL(U406:U407,2),U406:U407,0)))</f>
        <v>Smakz Enterptises</v>
      </c>
      <c r="Y406" s="3" t="str">
        <f>IF(COUNT(U406:U407)&lt;3,"",INDEX(F406:F407,MATCH(SMALL(U406:U407,3),U406:U407,0)))</f>
        <v/>
      </c>
    </row>
    <row r="407" spans="1:25" ht="30" customHeight="1" x14ac:dyDescent="0.25">
      <c r="A407" s="75"/>
      <c r="B407" s="75"/>
      <c r="C407" s="75"/>
      <c r="D407" s="49" t="s">
        <v>643</v>
      </c>
      <c r="E407" s="49" t="s">
        <v>55</v>
      </c>
      <c r="F407" s="49" t="s">
        <v>15</v>
      </c>
      <c r="G407" s="76"/>
      <c r="H407" s="76"/>
      <c r="I407" s="76"/>
      <c r="J407" s="19" t="s">
        <v>34</v>
      </c>
      <c r="K407" s="20">
        <v>1000</v>
      </c>
      <c r="L407" s="22"/>
      <c r="M407" s="22"/>
      <c r="N407" s="21">
        <v>93</v>
      </c>
      <c r="O407" s="22"/>
      <c r="P407" s="22"/>
      <c r="Q407" s="22"/>
      <c r="R407" s="22"/>
      <c r="S407" s="22"/>
      <c r="T407" s="22"/>
      <c r="U407" s="21">
        <f t="shared" si="18"/>
        <v>93000</v>
      </c>
      <c r="V407" s="77"/>
      <c r="W407" s="28"/>
      <c r="X407" s="22"/>
      <c r="Y407" s="22"/>
    </row>
    <row r="408" spans="1:25" ht="15" customHeight="1" x14ac:dyDescent="0.25">
      <c r="A408" s="75">
        <v>128</v>
      </c>
      <c r="B408" s="75" t="s">
        <v>28</v>
      </c>
      <c r="C408" s="75" t="s">
        <v>641</v>
      </c>
      <c r="D408" s="48" t="s">
        <v>642</v>
      </c>
      <c r="E408" s="48" t="s">
        <v>46</v>
      </c>
      <c r="F408" s="48" t="s">
        <v>47</v>
      </c>
      <c r="G408" s="76" t="s">
        <v>81</v>
      </c>
      <c r="H408" s="76" t="s">
        <v>89</v>
      </c>
      <c r="I408" s="76" t="s">
        <v>89</v>
      </c>
      <c r="J408" s="42" t="s">
        <v>34</v>
      </c>
      <c r="K408" s="47">
        <v>500</v>
      </c>
      <c r="R408" s="3">
        <v>168</v>
      </c>
      <c r="U408" s="3">
        <f t="shared" si="18"/>
        <v>84000</v>
      </c>
      <c r="V408" s="77" t="str">
        <f>IF(COUNT(U408:U409)=0,"",INDEX(F408:F409,MATCH(MIN(U408:U409),U408:U409,0)))</f>
        <v>Bukhari Medical Supplies</v>
      </c>
      <c r="W408" s="23" t="str">
        <f>IF(COUNT(U408:U409)=0,"",INDEX(F408:F409,MATCH(SMALL(U408:U409,1),U408:U409,0)))</f>
        <v>Bukhari Medical Supplies</v>
      </c>
      <c r="X408" s="3" t="str">
        <f>IF(COUNT(U408:U409)&lt;2,"",INDEX(F408:F409,MATCH(SMALL(U408:U409,2),U408:U409,0)))</f>
        <v>Smakz Enterptises</v>
      </c>
      <c r="Y408" s="3" t="str">
        <f>IF(COUNT(U408:U409)&lt;3,"",INDEX(F408:F409,MATCH(SMALL(U408:U409,3),U408:U409,0)))</f>
        <v/>
      </c>
    </row>
    <row r="409" spans="1:25" ht="30" customHeight="1" x14ac:dyDescent="0.25">
      <c r="A409" s="75"/>
      <c r="B409" s="75"/>
      <c r="C409" s="75"/>
      <c r="D409" s="49" t="s">
        <v>643</v>
      </c>
      <c r="E409" s="49" t="s">
        <v>55</v>
      </c>
      <c r="F409" s="49" t="s">
        <v>15</v>
      </c>
      <c r="G409" s="76"/>
      <c r="H409" s="76"/>
      <c r="I409" s="76"/>
      <c r="J409" s="19" t="s">
        <v>34</v>
      </c>
      <c r="K409" s="20">
        <v>500</v>
      </c>
      <c r="L409" s="22"/>
      <c r="M409" s="22"/>
      <c r="N409" s="21">
        <v>137</v>
      </c>
      <c r="O409" s="22"/>
      <c r="P409" s="22"/>
      <c r="Q409" s="22"/>
      <c r="R409" s="22"/>
      <c r="S409" s="22"/>
      <c r="T409" s="22"/>
      <c r="U409" s="21">
        <f t="shared" si="18"/>
        <v>68500</v>
      </c>
      <c r="V409" s="77"/>
      <c r="W409" s="28"/>
      <c r="X409" s="22"/>
      <c r="Y409" s="22"/>
    </row>
  </sheetData>
  <mergeCells count="828">
    <mergeCell ref="A1:Y1"/>
    <mergeCell ref="W3:Y3"/>
    <mergeCell ref="A5:A6"/>
    <mergeCell ref="B5:B6"/>
    <mergeCell ref="C5:C6"/>
    <mergeCell ref="G5:G6"/>
    <mergeCell ref="H5:H6"/>
    <mergeCell ref="I5:I6"/>
    <mergeCell ref="V5:V6"/>
    <mergeCell ref="A7:A8"/>
    <mergeCell ref="B7:B8"/>
    <mergeCell ref="C7:C8"/>
    <mergeCell ref="G7:G8"/>
    <mergeCell ref="H7:H8"/>
    <mergeCell ref="I7:I8"/>
    <mergeCell ref="V7:V8"/>
    <mergeCell ref="A9:A14"/>
    <mergeCell ref="B9:B14"/>
    <mergeCell ref="C9:C14"/>
    <mergeCell ref="G9:G14"/>
    <mergeCell ref="H9:H14"/>
    <mergeCell ref="I9:I14"/>
    <mergeCell ref="V9:V14"/>
    <mergeCell ref="A15:A16"/>
    <mergeCell ref="B15:B16"/>
    <mergeCell ref="C15:C16"/>
    <mergeCell ref="G15:G16"/>
    <mergeCell ref="H15:H16"/>
    <mergeCell ref="I15:I16"/>
    <mergeCell ref="V15:V16"/>
    <mergeCell ref="A17:A19"/>
    <mergeCell ref="B17:B19"/>
    <mergeCell ref="C17:C19"/>
    <mergeCell ref="G17:G19"/>
    <mergeCell ref="H17:H19"/>
    <mergeCell ref="I17:I19"/>
    <mergeCell ref="V17:V19"/>
    <mergeCell ref="A20:A21"/>
    <mergeCell ref="B20:B21"/>
    <mergeCell ref="C20:C21"/>
    <mergeCell ref="G20:G21"/>
    <mergeCell ref="H20:H21"/>
    <mergeCell ref="I20:I21"/>
    <mergeCell ref="V20:V21"/>
    <mergeCell ref="A22:A23"/>
    <mergeCell ref="B22:B23"/>
    <mergeCell ref="C22:C23"/>
    <mergeCell ref="G22:G23"/>
    <mergeCell ref="H22:H23"/>
    <mergeCell ref="I22:I23"/>
    <mergeCell ref="V22:V23"/>
    <mergeCell ref="A24:A25"/>
    <mergeCell ref="B24:B25"/>
    <mergeCell ref="C24:C25"/>
    <mergeCell ref="V24:V25"/>
    <mergeCell ref="A26:A27"/>
    <mergeCell ref="B26:B27"/>
    <mergeCell ref="C26:C27"/>
    <mergeCell ref="G26:G27"/>
    <mergeCell ref="H26:H27"/>
    <mergeCell ref="I26:I27"/>
    <mergeCell ref="V26:V27"/>
    <mergeCell ref="A28:A29"/>
    <mergeCell ref="B28:B29"/>
    <mergeCell ref="C28:C29"/>
    <mergeCell ref="G28:G29"/>
    <mergeCell ref="H28:H29"/>
    <mergeCell ref="I28:I29"/>
    <mergeCell ref="V28:V29"/>
    <mergeCell ref="A30:A35"/>
    <mergeCell ref="B30:B35"/>
    <mergeCell ref="C30:C35"/>
    <mergeCell ref="G30:G35"/>
    <mergeCell ref="H30:H34"/>
    <mergeCell ref="I30:I35"/>
    <mergeCell ref="V30:V35"/>
    <mergeCell ref="A36:A42"/>
    <mergeCell ref="B36:B42"/>
    <mergeCell ref="C36:C42"/>
    <mergeCell ref="G36:G42"/>
    <mergeCell ref="H36:H42"/>
    <mergeCell ref="I36:I42"/>
    <mergeCell ref="V36:V42"/>
    <mergeCell ref="A43:A44"/>
    <mergeCell ref="B43:B44"/>
    <mergeCell ref="C43:C44"/>
    <mergeCell ref="G43:G44"/>
    <mergeCell ref="H43:H44"/>
    <mergeCell ref="I43:I44"/>
    <mergeCell ref="V43:V44"/>
    <mergeCell ref="A45:A48"/>
    <mergeCell ref="B45:B48"/>
    <mergeCell ref="C45:C48"/>
    <mergeCell ref="G45:G48"/>
    <mergeCell ref="I45:I48"/>
    <mergeCell ref="V45:V48"/>
    <mergeCell ref="H46:H48"/>
    <mergeCell ref="A49:A50"/>
    <mergeCell ref="B49:B50"/>
    <mergeCell ref="C49:C50"/>
    <mergeCell ref="V49:V50"/>
    <mergeCell ref="A51:A52"/>
    <mergeCell ref="B51:B52"/>
    <mergeCell ref="C51:C52"/>
    <mergeCell ref="G51:G52"/>
    <mergeCell ref="H51:H52"/>
    <mergeCell ref="I51:I52"/>
    <mergeCell ref="V51:V52"/>
    <mergeCell ref="A53:A54"/>
    <mergeCell ref="B53:B54"/>
    <mergeCell ref="C53:C54"/>
    <mergeCell ref="G53:G54"/>
    <mergeCell ref="H53:H54"/>
    <mergeCell ref="I53:I54"/>
    <mergeCell ref="V53:V54"/>
    <mergeCell ref="A55:A58"/>
    <mergeCell ref="B55:B58"/>
    <mergeCell ref="C55:C58"/>
    <mergeCell ref="G55:G58"/>
    <mergeCell ref="H55:H58"/>
    <mergeCell ref="I55:I58"/>
    <mergeCell ref="V55:V58"/>
    <mergeCell ref="A59:A60"/>
    <mergeCell ref="B59:B60"/>
    <mergeCell ref="C59:C60"/>
    <mergeCell ref="G59:G60"/>
    <mergeCell ref="H59:H60"/>
    <mergeCell ref="I59:I60"/>
    <mergeCell ref="V59:V60"/>
    <mergeCell ref="A61:A62"/>
    <mergeCell ref="B61:B62"/>
    <mergeCell ref="C61:C62"/>
    <mergeCell ref="G61:G62"/>
    <mergeCell ref="H61:H62"/>
    <mergeCell ref="I61:I62"/>
    <mergeCell ref="V61:V62"/>
    <mergeCell ref="A63:A65"/>
    <mergeCell ref="B63:B65"/>
    <mergeCell ref="C63:C65"/>
    <mergeCell ref="G63:G65"/>
    <mergeCell ref="H63:H65"/>
    <mergeCell ref="I63:I65"/>
    <mergeCell ref="V63:V65"/>
    <mergeCell ref="A66:A67"/>
    <mergeCell ref="B66:B67"/>
    <mergeCell ref="C66:C67"/>
    <mergeCell ref="G66:G67"/>
    <mergeCell ref="H66:H67"/>
    <mergeCell ref="I66:I67"/>
    <mergeCell ref="V66:V67"/>
    <mergeCell ref="A68:A71"/>
    <mergeCell ref="B68:B71"/>
    <mergeCell ref="C68:C71"/>
    <mergeCell ref="G68:G71"/>
    <mergeCell ref="H68:H70"/>
    <mergeCell ref="I68:I71"/>
    <mergeCell ref="V68:V71"/>
    <mergeCell ref="A72:A74"/>
    <mergeCell ref="B72:B74"/>
    <mergeCell ref="C72:C74"/>
    <mergeCell ref="G72:G74"/>
    <mergeCell ref="I72:I74"/>
    <mergeCell ref="V72:V74"/>
    <mergeCell ref="H73:H74"/>
    <mergeCell ref="A75:A76"/>
    <mergeCell ref="B75:B76"/>
    <mergeCell ref="C75:C76"/>
    <mergeCell ref="G75:G76"/>
    <mergeCell ref="H75:H76"/>
    <mergeCell ref="I75:I76"/>
    <mergeCell ref="V75:V76"/>
    <mergeCell ref="A77:A79"/>
    <mergeCell ref="B77:B79"/>
    <mergeCell ref="C77:C79"/>
    <mergeCell ref="V77:V79"/>
    <mergeCell ref="G78:G79"/>
    <mergeCell ref="H78:H79"/>
    <mergeCell ref="I78:I79"/>
    <mergeCell ref="A80:A82"/>
    <mergeCell ref="B80:B82"/>
    <mergeCell ref="C80:C82"/>
    <mergeCell ref="G80:G82"/>
    <mergeCell ref="H80:H82"/>
    <mergeCell ref="I80:I82"/>
    <mergeCell ref="V80:V82"/>
    <mergeCell ref="A83:A86"/>
    <mergeCell ref="B83:B86"/>
    <mergeCell ref="C83:C86"/>
    <mergeCell ref="G83:G86"/>
    <mergeCell ref="H83:H86"/>
    <mergeCell ref="I83:I86"/>
    <mergeCell ref="V83:V86"/>
    <mergeCell ref="A87:A90"/>
    <mergeCell ref="B87:B90"/>
    <mergeCell ref="C87:C90"/>
    <mergeCell ref="G87:G90"/>
    <mergeCell ref="H87:H90"/>
    <mergeCell ref="I87:I90"/>
    <mergeCell ref="V87:V90"/>
    <mergeCell ref="A91:A94"/>
    <mergeCell ref="B91:B94"/>
    <mergeCell ref="C91:C94"/>
    <mergeCell ref="G91:G94"/>
    <mergeCell ref="H91:H94"/>
    <mergeCell ref="I91:I94"/>
    <mergeCell ref="V91:V94"/>
    <mergeCell ref="A95:A98"/>
    <mergeCell ref="B95:B98"/>
    <mergeCell ref="C95:C98"/>
    <mergeCell ref="G95:G98"/>
    <mergeCell ref="H95:H98"/>
    <mergeCell ref="I95:I98"/>
    <mergeCell ref="V95:V98"/>
    <mergeCell ref="A99:A103"/>
    <mergeCell ref="B99:B103"/>
    <mergeCell ref="C99:C103"/>
    <mergeCell ref="G99:G103"/>
    <mergeCell ref="H99:H103"/>
    <mergeCell ref="I99:I103"/>
    <mergeCell ref="V99:V103"/>
    <mergeCell ref="A104:A108"/>
    <mergeCell ref="B104:B108"/>
    <mergeCell ref="C104:C108"/>
    <mergeCell ref="G104:G108"/>
    <mergeCell ref="H104:H108"/>
    <mergeCell ref="I104:I108"/>
    <mergeCell ref="V104:V108"/>
    <mergeCell ref="A109:A113"/>
    <mergeCell ref="B109:B113"/>
    <mergeCell ref="C109:C113"/>
    <mergeCell ref="G109:G113"/>
    <mergeCell ref="I109:I113"/>
    <mergeCell ref="V109:V113"/>
    <mergeCell ref="H110:H113"/>
    <mergeCell ref="A114:A119"/>
    <mergeCell ref="B114:B119"/>
    <mergeCell ref="C114:C119"/>
    <mergeCell ref="G114:G119"/>
    <mergeCell ref="H114:H118"/>
    <mergeCell ref="I114:I119"/>
    <mergeCell ref="V114:V119"/>
    <mergeCell ref="A120:A126"/>
    <mergeCell ref="B120:B126"/>
    <mergeCell ref="C120:C126"/>
    <mergeCell ref="G120:G126"/>
    <mergeCell ref="H120:H125"/>
    <mergeCell ref="I120:I126"/>
    <mergeCell ref="V120:V126"/>
    <mergeCell ref="A127:A128"/>
    <mergeCell ref="B127:B128"/>
    <mergeCell ref="C127:C128"/>
    <mergeCell ref="G127:G128"/>
    <mergeCell ref="H127:H128"/>
    <mergeCell ref="I127:I128"/>
    <mergeCell ref="V127:V128"/>
    <mergeCell ref="A129:A130"/>
    <mergeCell ref="B129:B130"/>
    <mergeCell ref="C129:C130"/>
    <mergeCell ref="G129:G130"/>
    <mergeCell ref="H129:H130"/>
    <mergeCell ref="I129:I130"/>
    <mergeCell ref="V129:V130"/>
    <mergeCell ref="A131:A137"/>
    <mergeCell ref="B131:B137"/>
    <mergeCell ref="C131:C137"/>
    <mergeCell ref="G131:G137"/>
    <mergeCell ref="H131:H136"/>
    <mergeCell ref="I131:I137"/>
    <mergeCell ref="V131:V137"/>
    <mergeCell ref="A138:A139"/>
    <mergeCell ref="B138:B139"/>
    <mergeCell ref="C138:C139"/>
    <mergeCell ref="G138:G139"/>
    <mergeCell ref="H138:H139"/>
    <mergeCell ref="I138:I139"/>
    <mergeCell ref="V138:V139"/>
    <mergeCell ref="A140:A144"/>
    <mergeCell ref="B140:B144"/>
    <mergeCell ref="C140:C144"/>
    <mergeCell ref="G140:G144"/>
    <mergeCell ref="H140:H143"/>
    <mergeCell ref="I140:I144"/>
    <mergeCell ref="V140:V144"/>
    <mergeCell ref="A145:A146"/>
    <mergeCell ref="B145:B146"/>
    <mergeCell ref="C145:C146"/>
    <mergeCell ref="G145:G146"/>
    <mergeCell ref="H145:H146"/>
    <mergeCell ref="I145:I146"/>
    <mergeCell ref="V145:V146"/>
    <mergeCell ref="A147:A152"/>
    <mergeCell ref="B147:B152"/>
    <mergeCell ref="C147:C152"/>
    <mergeCell ref="G147:G152"/>
    <mergeCell ref="V147:V152"/>
    <mergeCell ref="H148:H152"/>
    <mergeCell ref="I148:I152"/>
    <mergeCell ref="A153:A157"/>
    <mergeCell ref="B153:B157"/>
    <mergeCell ref="C153:C157"/>
    <mergeCell ref="I153:I157"/>
    <mergeCell ref="V153:V157"/>
    <mergeCell ref="G154:G157"/>
    <mergeCell ref="H154:H157"/>
    <mergeCell ref="A158:A161"/>
    <mergeCell ref="B158:B161"/>
    <mergeCell ref="C158:C161"/>
    <mergeCell ref="G158:G161"/>
    <mergeCell ref="H158:H161"/>
    <mergeCell ref="I158:I161"/>
    <mergeCell ref="V158:V161"/>
    <mergeCell ref="A162:A163"/>
    <mergeCell ref="B162:B163"/>
    <mergeCell ref="C162:C163"/>
    <mergeCell ref="G162:G163"/>
    <mergeCell ref="H162:H163"/>
    <mergeCell ref="I162:I163"/>
    <mergeCell ref="V162:V163"/>
    <mergeCell ref="A164:A165"/>
    <mergeCell ref="B164:B165"/>
    <mergeCell ref="C164:C165"/>
    <mergeCell ref="G164:G165"/>
    <mergeCell ref="H164:H165"/>
    <mergeCell ref="I164:I165"/>
    <mergeCell ref="V164:V165"/>
    <mergeCell ref="A166:A173"/>
    <mergeCell ref="B166:B173"/>
    <mergeCell ref="C166:C173"/>
    <mergeCell ref="G166:G173"/>
    <mergeCell ref="H166:H173"/>
    <mergeCell ref="I166:I173"/>
    <mergeCell ref="V166:V173"/>
    <mergeCell ref="A174:A175"/>
    <mergeCell ref="B174:B175"/>
    <mergeCell ref="C174:C175"/>
    <mergeCell ref="G174:G175"/>
    <mergeCell ref="H174:H175"/>
    <mergeCell ref="I174:I175"/>
    <mergeCell ref="V174:V175"/>
    <mergeCell ref="A176:A177"/>
    <mergeCell ref="B176:B177"/>
    <mergeCell ref="C176:C177"/>
    <mergeCell ref="G176:G177"/>
    <mergeCell ref="H176:H177"/>
    <mergeCell ref="I176:I177"/>
    <mergeCell ref="V176:V177"/>
    <mergeCell ref="A178:A184"/>
    <mergeCell ref="B178:B184"/>
    <mergeCell ref="C178:C184"/>
    <mergeCell ref="G178:G184"/>
    <mergeCell ref="H178:H184"/>
    <mergeCell ref="I178:I184"/>
    <mergeCell ref="V178:V184"/>
    <mergeCell ref="A185:A192"/>
    <mergeCell ref="B185:B192"/>
    <mergeCell ref="C185:C192"/>
    <mergeCell ref="G185:G192"/>
    <mergeCell ref="H185:H192"/>
    <mergeCell ref="I185:I192"/>
    <mergeCell ref="V185:V192"/>
    <mergeCell ref="A193:A195"/>
    <mergeCell ref="B193:B195"/>
    <mergeCell ref="C193:C195"/>
    <mergeCell ref="G193:G195"/>
    <mergeCell ref="H193:H195"/>
    <mergeCell ref="I193:I195"/>
    <mergeCell ref="V193:V195"/>
    <mergeCell ref="A196:A197"/>
    <mergeCell ref="B196:B197"/>
    <mergeCell ref="C196:C197"/>
    <mergeCell ref="G196:G197"/>
    <mergeCell ref="H196:H197"/>
    <mergeCell ref="I196:I197"/>
    <mergeCell ref="V196:V197"/>
    <mergeCell ref="A198:A200"/>
    <mergeCell ref="B198:B200"/>
    <mergeCell ref="C198:C200"/>
    <mergeCell ref="G198:G200"/>
    <mergeCell ref="H198:H200"/>
    <mergeCell ref="I198:I200"/>
    <mergeCell ref="V198:V200"/>
    <mergeCell ref="A201:A204"/>
    <mergeCell ref="B201:B204"/>
    <mergeCell ref="C201:C204"/>
    <mergeCell ref="G201:G204"/>
    <mergeCell ref="H201:H204"/>
    <mergeCell ref="I201:I204"/>
    <mergeCell ref="V201:V204"/>
    <mergeCell ref="A205:A208"/>
    <mergeCell ref="B205:B208"/>
    <mergeCell ref="C205:C208"/>
    <mergeCell ref="G205:G208"/>
    <mergeCell ref="H205:H208"/>
    <mergeCell ref="I205:I208"/>
    <mergeCell ref="V205:V208"/>
    <mergeCell ref="A209:A212"/>
    <mergeCell ref="B209:B212"/>
    <mergeCell ref="C209:C212"/>
    <mergeCell ref="G209:G212"/>
    <mergeCell ref="H209:H212"/>
    <mergeCell ref="I209:I212"/>
    <mergeCell ref="V209:V212"/>
    <mergeCell ref="A213:A214"/>
    <mergeCell ref="B213:B214"/>
    <mergeCell ref="C213:C214"/>
    <mergeCell ref="G213:G214"/>
    <mergeCell ref="H213:H214"/>
    <mergeCell ref="I213:I214"/>
    <mergeCell ref="V213:V214"/>
    <mergeCell ref="A215:A216"/>
    <mergeCell ref="B215:B216"/>
    <mergeCell ref="C215:C216"/>
    <mergeCell ref="G215:G216"/>
    <mergeCell ref="I215:I216"/>
    <mergeCell ref="V215:V216"/>
    <mergeCell ref="A217:A218"/>
    <mergeCell ref="B217:B218"/>
    <mergeCell ref="C217:C218"/>
    <mergeCell ref="G217:G218"/>
    <mergeCell ref="H217:H218"/>
    <mergeCell ref="I217:I218"/>
    <mergeCell ref="V217:V218"/>
    <mergeCell ref="A219:A220"/>
    <mergeCell ref="B219:B220"/>
    <mergeCell ref="C219:C220"/>
    <mergeCell ref="G219:G220"/>
    <mergeCell ref="H219:H220"/>
    <mergeCell ref="I219:I220"/>
    <mergeCell ref="V219:V220"/>
    <mergeCell ref="A221:A223"/>
    <mergeCell ref="B221:B223"/>
    <mergeCell ref="C221:C223"/>
    <mergeCell ref="G221:G223"/>
    <mergeCell ref="H221:H223"/>
    <mergeCell ref="I221:I223"/>
    <mergeCell ref="V221:V223"/>
    <mergeCell ref="A224:A228"/>
    <mergeCell ref="B224:B228"/>
    <mergeCell ref="C224:C228"/>
    <mergeCell ref="G224:G228"/>
    <mergeCell ref="H224:H227"/>
    <mergeCell ref="I224:I228"/>
    <mergeCell ref="V224:V228"/>
    <mergeCell ref="A229:A230"/>
    <mergeCell ref="B229:B230"/>
    <mergeCell ref="C229:C230"/>
    <mergeCell ref="G229:G230"/>
    <mergeCell ref="I229:I230"/>
    <mergeCell ref="V229:V230"/>
    <mergeCell ref="A231:A232"/>
    <mergeCell ref="B231:B232"/>
    <mergeCell ref="C231:C232"/>
    <mergeCell ref="G231:G232"/>
    <mergeCell ref="I231:I232"/>
    <mergeCell ref="V231:V232"/>
    <mergeCell ref="A234:A235"/>
    <mergeCell ref="B234:B235"/>
    <mergeCell ref="C234:C235"/>
    <mergeCell ref="G234:G235"/>
    <mergeCell ref="H234:H235"/>
    <mergeCell ref="I234:I235"/>
    <mergeCell ref="V234:V235"/>
    <mergeCell ref="A236:A238"/>
    <mergeCell ref="B236:B238"/>
    <mergeCell ref="C236:C238"/>
    <mergeCell ref="G236:G237"/>
    <mergeCell ref="H236:H238"/>
    <mergeCell ref="I236:I238"/>
    <mergeCell ref="V236:V238"/>
    <mergeCell ref="A239:A240"/>
    <mergeCell ref="B239:B240"/>
    <mergeCell ref="C239:C240"/>
    <mergeCell ref="G239:G240"/>
    <mergeCell ref="H239:H240"/>
    <mergeCell ref="I239:I240"/>
    <mergeCell ref="V239:V240"/>
    <mergeCell ref="A241:A243"/>
    <mergeCell ref="B241:B243"/>
    <mergeCell ref="C241:C243"/>
    <mergeCell ref="G241:G243"/>
    <mergeCell ref="H241:H243"/>
    <mergeCell ref="I241:I243"/>
    <mergeCell ref="V241:V243"/>
    <mergeCell ref="A244:A245"/>
    <mergeCell ref="B244:B245"/>
    <mergeCell ref="C244:C245"/>
    <mergeCell ref="G244:G245"/>
    <mergeCell ref="H244:H245"/>
    <mergeCell ref="I244:I245"/>
    <mergeCell ref="V244:V245"/>
    <mergeCell ref="A246:A247"/>
    <mergeCell ref="V246:V247"/>
    <mergeCell ref="A249:A251"/>
    <mergeCell ref="B249:B251"/>
    <mergeCell ref="C249:C251"/>
    <mergeCell ref="G249:G251"/>
    <mergeCell ref="H249:H251"/>
    <mergeCell ref="I249:I251"/>
    <mergeCell ref="V249:V251"/>
    <mergeCell ref="A252:A255"/>
    <mergeCell ref="B252:B255"/>
    <mergeCell ref="G252:G255"/>
    <mergeCell ref="I252:I255"/>
    <mergeCell ref="V252:V255"/>
    <mergeCell ref="A256:A258"/>
    <mergeCell ref="B256:B258"/>
    <mergeCell ref="C256:C258"/>
    <mergeCell ref="G256:G258"/>
    <mergeCell ref="H256:H258"/>
    <mergeCell ref="I256:I258"/>
    <mergeCell ref="V256:V258"/>
    <mergeCell ref="A259:A262"/>
    <mergeCell ref="B259:B262"/>
    <mergeCell ref="C259:C262"/>
    <mergeCell ref="G259:G262"/>
    <mergeCell ref="H259:H261"/>
    <mergeCell ref="I259:I262"/>
    <mergeCell ref="V259:V262"/>
    <mergeCell ref="V270:V273"/>
    <mergeCell ref="A263:A264"/>
    <mergeCell ref="B263:B264"/>
    <mergeCell ref="C263:C264"/>
    <mergeCell ref="I263:I264"/>
    <mergeCell ref="V263:V264"/>
    <mergeCell ref="A265:A266"/>
    <mergeCell ref="B265:B266"/>
    <mergeCell ref="C265:C266"/>
    <mergeCell ref="G265:G266"/>
    <mergeCell ref="I265:I266"/>
    <mergeCell ref="V265:V266"/>
    <mergeCell ref="A267:A269"/>
    <mergeCell ref="B267:B269"/>
    <mergeCell ref="C267:C269"/>
    <mergeCell ref="G267:G269"/>
    <mergeCell ref="H267:H269"/>
    <mergeCell ref="A270:A273"/>
    <mergeCell ref="B270:B273"/>
    <mergeCell ref="C270:C273"/>
    <mergeCell ref="G270:G273"/>
    <mergeCell ref="H270:H273"/>
    <mergeCell ref="I270:I273"/>
    <mergeCell ref="A274:A275"/>
    <mergeCell ref="B274:B275"/>
    <mergeCell ref="C274:C275"/>
    <mergeCell ref="G274:G275"/>
    <mergeCell ref="H274:H275"/>
    <mergeCell ref="I274:I275"/>
    <mergeCell ref="A276:A278"/>
    <mergeCell ref="B276:B278"/>
    <mergeCell ref="C276:C278"/>
    <mergeCell ref="G276:G278"/>
    <mergeCell ref="I276:I278"/>
    <mergeCell ref="V276:V278"/>
    <mergeCell ref="A279:A280"/>
    <mergeCell ref="B279:B280"/>
    <mergeCell ref="C279:C280"/>
    <mergeCell ref="G279:G280"/>
    <mergeCell ref="V279:V280"/>
    <mergeCell ref="A281:A282"/>
    <mergeCell ref="B281:B282"/>
    <mergeCell ref="C281:C282"/>
    <mergeCell ref="G281:G282"/>
    <mergeCell ref="H281:H282"/>
    <mergeCell ref="I281:I282"/>
    <mergeCell ref="V281:V282"/>
    <mergeCell ref="A283:A284"/>
    <mergeCell ref="B283:B284"/>
    <mergeCell ref="C283:C284"/>
    <mergeCell ref="G283:G284"/>
    <mergeCell ref="H283:H284"/>
    <mergeCell ref="I283:I284"/>
    <mergeCell ref="V283:V284"/>
    <mergeCell ref="A285:A287"/>
    <mergeCell ref="B285:B287"/>
    <mergeCell ref="C285:C287"/>
    <mergeCell ref="G285:G287"/>
    <mergeCell ref="H285:H287"/>
    <mergeCell ref="I285:I287"/>
    <mergeCell ref="V285:V287"/>
    <mergeCell ref="A288:A290"/>
    <mergeCell ref="B288:B290"/>
    <mergeCell ref="C288:C290"/>
    <mergeCell ref="G288:G290"/>
    <mergeCell ref="H288:H290"/>
    <mergeCell ref="I288:I290"/>
    <mergeCell ref="V288:V290"/>
    <mergeCell ref="A291:A294"/>
    <mergeCell ref="B291:B294"/>
    <mergeCell ref="C291:C294"/>
    <mergeCell ref="G291:G294"/>
    <mergeCell ref="H291:H294"/>
    <mergeCell ref="I291:I294"/>
    <mergeCell ref="V291:V294"/>
    <mergeCell ref="A295:A296"/>
    <mergeCell ref="B295:B296"/>
    <mergeCell ref="C295:C296"/>
    <mergeCell ref="G295:G296"/>
    <mergeCell ref="H295:H296"/>
    <mergeCell ref="I295:I296"/>
    <mergeCell ref="V295:V296"/>
    <mergeCell ref="A297:A298"/>
    <mergeCell ref="B297:B298"/>
    <mergeCell ref="C297:C298"/>
    <mergeCell ref="G297:G298"/>
    <mergeCell ref="H297:H298"/>
    <mergeCell ref="I297:I298"/>
    <mergeCell ref="V297:V298"/>
    <mergeCell ref="A299:A300"/>
    <mergeCell ref="B299:B300"/>
    <mergeCell ref="C299:C300"/>
    <mergeCell ref="G299:G300"/>
    <mergeCell ref="H299:H300"/>
    <mergeCell ref="I299:I300"/>
    <mergeCell ref="V299:V300"/>
    <mergeCell ref="A301:A302"/>
    <mergeCell ref="B301:B302"/>
    <mergeCell ref="C301:C302"/>
    <mergeCell ref="G301:G302"/>
    <mergeCell ref="I301:I302"/>
    <mergeCell ref="V301:V302"/>
    <mergeCell ref="A303:A305"/>
    <mergeCell ref="B303:B305"/>
    <mergeCell ref="C303:C305"/>
    <mergeCell ref="G303:G305"/>
    <mergeCell ref="H303:H305"/>
    <mergeCell ref="I303:I305"/>
    <mergeCell ref="V303:V305"/>
    <mergeCell ref="A306:A307"/>
    <mergeCell ref="B306:B307"/>
    <mergeCell ref="C306:C307"/>
    <mergeCell ref="G306:G307"/>
    <mergeCell ref="H306:H307"/>
    <mergeCell ref="I306:I307"/>
    <mergeCell ref="V306:V307"/>
    <mergeCell ref="A308:A309"/>
    <mergeCell ref="B308:B309"/>
    <mergeCell ref="C308:C309"/>
    <mergeCell ref="G308:G309"/>
    <mergeCell ref="H308:H309"/>
    <mergeCell ref="I308:I309"/>
    <mergeCell ref="V308:V309"/>
    <mergeCell ref="A310:A311"/>
    <mergeCell ref="B310:B311"/>
    <mergeCell ref="C310:C311"/>
    <mergeCell ref="G310:G311"/>
    <mergeCell ref="H310:H311"/>
    <mergeCell ref="I310:I311"/>
    <mergeCell ref="V310:V311"/>
    <mergeCell ref="A312:A313"/>
    <mergeCell ref="B312:B313"/>
    <mergeCell ref="C312:C313"/>
    <mergeCell ref="G312:G313"/>
    <mergeCell ref="V312:V313"/>
    <mergeCell ref="A314:A315"/>
    <mergeCell ref="B314:B315"/>
    <mergeCell ref="C314:C315"/>
    <mergeCell ref="G314:G315"/>
    <mergeCell ref="I314:I315"/>
    <mergeCell ref="V314:V315"/>
    <mergeCell ref="A316:A322"/>
    <mergeCell ref="B316:B322"/>
    <mergeCell ref="C316:C322"/>
    <mergeCell ref="G316:G322"/>
    <mergeCell ref="H316:H320"/>
    <mergeCell ref="I316:I322"/>
    <mergeCell ref="V316:V322"/>
    <mergeCell ref="A323:A326"/>
    <mergeCell ref="B323:B326"/>
    <mergeCell ref="C323:C326"/>
    <mergeCell ref="G323:G326"/>
    <mergeCell ref="H323:H325"/>
    <mergeCell ref="I323:I326"/>
    <mergeCell ref="V323:V326"/>
    <mergeCell ref="A327:A332"/>
    <mergeCell ref="B327:B332"/>
    <mergeCell ref="C327:C332"/>
    <mergeCell ref="G327:G332"/>
    <mergeCell ref="H327:H331"/>
    <mergeCell ref="I327:I332"/>
    <mergeCell ref="V327:V332"/>
    <mergeCell ref="A333:A337"/>
    <mergeCell ref="B333:B337"/>
    <mergeCell ref="C333:C337"/>
    <mergeCell ref="G333:G337"/>
    <mergeCell ref="H333:H335"/>
    <mergeCell ref="I333:I337"/>
    <mergeCell ref="V333:V337"/>
    <mergeCell ref="A338:A339"/>
    <mergeCell ref="B338:B339"/>
    <mergeCell ref="C338:C339"/>
    <mergeCell ref="G338:G339"/>
    <mergeCell ref="H338:H339"/>
    <mergeCell ref="I338:I339"/>
    <mergeCell ref="V338:V339"/>
    <mergeCell ref="A340:A342"/>
    <mergeCell ref="B340:B342"/>
    <mergeCell ref="C340:C342"/>
    <mergeCell ref="G340:G342"/>
    <mergeCell ref="H340:H342"/>
    <mergeCell ref="I340:I342"/>
    <mergeCell ref="V340:V342"/>
    <mergeCell ref="A343:A345"/>
    <mergeCell ref="B343:B345"/>
    <mergeCell ref="C343:C345"/>
    <mergeCell ref="G343:G345"/>
    <mergeCell ref="H343:H345"/>
    <mergeCell ref="I343:I345"/>
    <mergeCell ref="V343:V345"/>
    <mergeCell ref="A346:A349"/>
    <mergeCell ref="B346:B349"/>
    <mergeCell ref="C346:C349"/>
    <mergeCell ref="G346:G349"/>
    <mergeCell ref="H346:H349"/>
    <mergeCell ref="I346:I349"/>
    <mergeCell ref="V346:V349"/>
    <mergeCell ref="A350:A354"/>
    <mergeCell ref="B350:B354"/>
    <mergeCell ref="C350:C354"/>
    <mergeCell ref="G350:G354"/>
    <mergeCell ref="H350:H354"/>
    <mergeCell ref="I350:I354"/>
    <mergeCell ref="V350:V354"/>
    <mergeCell ref="A355:A356"/>
    <mergeCell ref="B355:B356"/>
    <mergeCell ref="C355:C356"/>
    <mergeCell ref="G355:G356"/>
    <mergeCell ref="H355:H356"/>
    <mergeCell ref="I355:I356"/>
    <mergeCell ref="V355:V356"/>
    <mergeCell ref="A357:A358"/>
    <mergeCell ref="B357:B358"/>
    <mergeCell ref="C357:C358"/>
    <mergeCell ref="G357:G358"/>
    <mergeCell ref="H357:H358"/>
    <mergeCell ref="I357:I358"/>
    <mergeCell ref="V357:V358"/>
    <mergeCell ref="A359:A360"/>
    <mergeCell ref="B359:B360"/>
    <mergeCell ref="C359:C360"/>
    <mergeCell ref="G359:G360"/>
    <mergeCell ref="V359:V360"/>
    <mergeCell ref="A361:A363"/>
    <mergeCell ref="B361:B363"/>
    <mergeCell ref="C361:C363"/>
    <mergeCell ref="G361:G363"/>
    <mergeCell ref="I361:I363"/>
    <mergeCell ref="V361:V363"/>
    <mergeCell ref="H362:H363"/>
    <mergeCell ref="A364:A366"/>
    <mergeCell ref="B364:B366"/>
    <mergeCell ref="C364:C366"/>
    <mergeCell ref="G364:G366"/>
    <mergeCell ref="H364:H366"/>
    <mergeCell ref="I364:I366"/>
    <mergeCell ref="V364:V366"/>
    <mergeCell ref="A367:A369"/>
    <mergeCell ref="B367:B369"/>
    <mergeCell ref="C367:C369"/>
    <mergeCell ref="G367:G369"/>
    <mergeCell ref="H367:H369"/>
    <mergeCell ref="I367:I369"/>
    <mergeCell ref="V367:V369"/>
    <mergeCell ref="A370:A373"/>
    <mergeCell ref="B370:B373"/>
    <mergeCell ref="C370:C373"/>
    <mergeCell ref="G370:G373"/>
    <mergeCell ref="I370:I373"/>
    <mergeCell ref="V370:V373"/>
    <mergeCell ref="H371:H373"/>
    <mergeCell ref="A374:A382"/>
    <mergeCell ref="B374:B382"/>
    <mergeCell ref="C374:C382"/>
    <mergeCell ref="G374:G382"/>
    <mergeCell ref="H374:H380"/>
    <mergeCell ref="I374:I382"/>
    <mergeCell ref="V374:V382"/>
    <mergeCell ref="A383:A391"/>
    <mergeCell ref="B383:B391"/>
    <mergeCell ref="C383:C391"/>
    <mergeCell ref="G383:G391"/>
    <mergeCell ref="H383:H390"/>
    <mergeCell ref="I383:I391"/>
    <mergeCell ref="V383:V391"/>
    <mergeCell ref="G406:G407"/>
    <mergeCell ref="H406:H407"/>
    <mergeCell ref="I406:I407"/>
    <mergeCell ref="V406:V407"/>
    <mergeCell ref="A392:A398"/>
    <mergeCell ref="B392:B398"/>
    <mergeCell ref="C392:C398"/>
    <mergeCell ref="G392:G398"/>
    <mergeCell ref="H392:H396"/>
    <mergeCell ref="I392:I398"/>
    <mergeCell ref="V392:V398"/>
    <mergeCell ref="H397:H398"/>
    <mergeCell ref="A399:A403"/>
    <mergeCell ref="B399:B403"/>
    <mergeCell ref="C399:C403"/>
    <mergeCell ref="G399:G403"/>
    <mergeCell ref="H399:H402"/>
    <mergeCell ref="I399:I403"/>
    <mergeCell ref="V399:V403"/>
    <mergeCell ref="W231:W232"/>
    <mergeCell ref="C252:C255"/>
    <mergeCell ref="H252:H255"/>
    <mergeCell ref="B246:B248"/>
    <mergeCell ref="C246:C248"/>
    <mergeCell ref="G246:G248"/>
    <mergeCell ref="H246:H248"/>
    <mergeCell ref="I246:I248"/>
    <mergeCell ref="V274:V275"/>
    <mergeCell ref="I267:I269"/>
    <mergeCell ref="A408:A409"/>
    <mergeCell ref="B408:B409"/>
    <mergeCell ref="C408:C409"/>
    <mergeCell ref="G408:G409"/>
    <mergeCell ref="H408:H409"/>
    <mergeCell ref="I408:I409"/>
    <mergeCell ref="V408:V409"/>
    <mergeCell ref="A404:A405"/>
    <mergeCell ref="B404:B405"/>
    <mergeCell ref="C404:C405"/>
    <mergeCell ref="G404:G405"/>
    <mergeCell ref="I404:I405"/>
    <mergeCell ref="V404:V405"/>
    <mergeCell ref="A406:A407"/>
    <mergeCell ref="B406:B407"/>
    <mergeCell ref="C406:C407"/>
  </mergeCells>
  <pageMargins left="0.7" right="0.7" top="0.75" bottom="0.75" header="0.511811023622047" footer="0.511811023622047"/>
  <pageSetup paperSize="9" scale="28" fitToHeight="0" orientation="landscape" r:id="rId1"/>
  <rowBreaks count="1" manualBreakCount="1">
    <brk id="349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4"/>
  <sheetViews>
    <sheetView workbookViewId="0">
      <selection activeCell="C11" sqref="C11"/>
    </sheetView>
  </sheetViews>
  <sheetFormatPr defaultRowHeight="15" x14ac:dyDescent="0.25"/>
  <sheetData>
    <row r="3" spans="1:25" s="2" customFormat="1" ht="45" customHeight="1" x14ac:dyDescent="0.3">
      <c r="A3" s="68">
        <v>71</v>
      </c>
      <c r="B3" s="68" t="s">
        <v>392</v>
      </c>
      <c r="C3" s="68" t="s">
        <v>393</v>
      </c>
      <c r="D3" s="68"/>
      <c r="E3" s="68"/>
      <c r="F3" s="68"/>
      <c r="G3" s="71" t="s">
        <v>394</v>
      </c>
      <c r="H3" s="71"/>
      <c r="I3" s="69" t="s">
        <v>288</v>
      </c>
      <c r="J3" s="42"/>
      <c r="K3" s="1"/>
      <c r="L3" s="70"/>
      <c r="M3" s="70"/>
      <c r="N3" s="70"/>
      <c r="O3" s="70"/>
      <c r="P3" s="70"/>
      <c r="Q3" s="70"/>
      <c r="R3" s="70"/>
      <c r="S3" s="70"/>
      <c r="T3" s="70"/>
      <c r="U3" s="70"/>
      <c r="V3"/>
      <c r="W3" s="23"/>
      <c r="X3" s="70"/>
      <c r="Y3" s="70"/>
    </row>
    <row r="4" spans="1:25" s="2" customFormat="1" ht="30" customHeight="1" x14ac:dyDescent="0.25">
      <c r="A4" s="40">
        <v>66</v>
      </c>
      <c r="B4" s="40" t="s">
        <v>58</v>
      </c>
      <c r="C4" s="40" t="s">
        <v>379</v>
      </c>
      <c r="D4" s="40"/>
      <c r="E4" s="40"/>
      <c r="F4" s="40"/>
      <c r="G4" s="41" t="s">
        <v>88</v>
      </c>
      <c r="H4" s="41"/>
      <c r="I4" s="41" t="s">
        <v>83</v>
      </c>
      <c r="J4" s="42"/>
      <c r="K4" s="1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23"/>
      <c r="X4" s="3" t="str">
        <f>IF(COUNT(U4:U4)&lt;2,"",INDEX(F4:F4,MATCH(SMALL(U4:U4,2),U4:U4,0)))</f>
        <v/>
      </c>
      <c r="Y4" s="3" t="str">
        <f>IF(COUNT(U4:U4)&lt;3,"",INDEX(F4:F4,MATCH(SMALL(U4:U4,3),U4:U4,0)))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MEDICINE QUOTED RESPONSIVE</vt:lpstr>
      <vt:lpstr>Non Quoted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ASAD</dc:creator>
  <dc:description/>
  <cp:lastModifiedBy>ASAD</cp:lastModifiedBy>
  <cp:revision>0</cp:revision>
  <cp:lastPrinted>2026-09-21T09:59:52Z</cp:lastPrinted>
  <dcterms:created xsi:type="dcterms:W3CDTF">2026-09-20T07:12:13Z</dcterms:created>
  <dcterms:modified xsi:type="dcterms:W3CDTF">2026-09-22T08:36:09Z</dcterms:modified>
  <dc:language>en-US</dc:language>
</cp:coreProperties>
</file>